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codeName="ThisWorkbook" autoCompressPictures="0"/>
  <workbookProtection workbookPassword="EAB2" lockStructure="1"/>
  <bookViews>
    <workbookView xWindow="4300" yWindow="0" windowWidth="25600" windowHeight="19020" tabRatio="500"/>
  </bookViews>
  <sheets>
    <sheet name="Instrucciones" sheetId="7" r:id="rId1"/>
    <sheet name="Normativa DEA" sheetId="2" r:id="rId2"/>
    <sheet name="Sector" sheetId="6" r:id="rId3"/>
    <sheet name="hoja4" sheetId="5" state="hidden" r:id="rId4"/>
    <sheet name="Hoja1" sheetId="1" state="hidden" r:id="rId5"/>
    <sheet name="Hoja2" sheetId="3" state="hidden" r:id="rId6"/>
    <sheet name="Hoja3" sheetId="4" state="hidden" r:id="rId7"/>
    <sheet name="Hoja5" sheetId="8" state="hidden" r:id="rId8"/>
  </sheets>
  <definedNames>
    <definedName name="comunidades">Hoja1!$A$2:$A$19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2" l="1"/>
  <c r="C6" i="2"/>
  <c r="C7" i="2"/>
  <c r="C10" i="2"/>
  <c r="C14" i="2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45" i="2"/>
  <c r="C44" i="2"/>
  <c r="C43" i="2"/>
  <c r="C40" i="2"/>
  <c r="C39" i="2"/>
  <c r="C38" i="2"/>
  <c r="C37" i="2"/>
  <c r="C36" i="2"/>
  <c r="C33" i="2"/>
  <c r="C32" i="2"/>
  <c r="C29" i="2"/>
  <c r="C28" i="2"/>
  <c r="C27" i="2"/>
  <c r="C26" i="2"/>
  <c r="C25" i="2"/>
  <c r="C24" i="2"/>
  <c r="C21" i="2"/>
  <c r="C18" i="2"/>
  <c r="C17" i="2"/>
  <c r="C16" i="2"/>
  <c r="C15" i="2"/>
  <c r="C13" i="2"/>
</calcChain>
</file>

<file path=xl/sharedStrings.xml><?xml version="1.0" encoding="utf-8"?>
<sst xmlns="http://schemas.openxmlformats.org/spreadsheetml/2006/main" count="3549" uniqueCount="379">
  <si>
    <t>Andalucia</t>
  </si>
  <si>
    <t>Normativa</t>
  </si>
  <si>
    <t>Decreto 22/2012 y orden 4/06/2013</t>
  </si>
  <si>
    <t>Entra en Vigor</t>
  </si>
  <si>
    <t>Fecha límite</t>
  </si>
  <si>
    <t>Afectacion</t>
  </si>
  <si>
    <t>Obligatorio</t>
  </si>
  <si>
    <t>Caracteristica</t>
  </si>
  <si>
    <t>Aforo igual o superior a 5.000 personas</t>
  </si>
  <si>
    <t>Requisito1</t>
  </si>
  <si>
    <t>Marcado CE</t>
  </si>
  <si>
    <t>Donde</t>
  </si>
  <si>
    <t>Espacio visible y adecuado</t>
  </si>
  <si>
    <t>Señalizar</t>
  </si>
  <si>
    <t>Señal ILCOR ubicación</t>
  </si>
  <si>
    <t>Planos o mapas informativos</t>
  </si>
  <si>
    <t>Instrucciones</t>
  </si>
  <si>
    <t>Visibles, junto al DEA</t>
  </si>
  <si>
    <t>Comunicación</t>
  </si>
  <si>
    <t>Anexo I</t>
  </si>
  <si>
    <t>A quien</t>
  </si>
  <si>
    <t>Dirección General de Calidad, Investigación, Desarrollo e  Innovación de la Consejería de Salud y Bienestar Social de la Junta de Andalucía</t>
  </si>
  <si>
    <t>Forma</t>
  </si>
  <si>
    <t>Papel</t>
  </si>
  <si>
    <t>Quien debe hacerlo</t>
  </si>
  <si>
    <t>Responsable del espacio</t>
  </si>
  <si>
    <t>Quien puede usar</t>
  </si>
  <si>
    <t>Personal formado</t>
  </si>
  <si>
    <t>Presencia personal formado</t>
  </si>
  <si>
    <t>Durante todo el horario de apertura al público</t>
  </si>
  <si>
    <t>Dirección General de Calidad, Investigación, Desarrollo e Innovación de la Consejería de Salud y Bienestar Social de la Junta de Andalucía</t>
  </si>
  <si>
    <t>Quien</t>
  </si>
  <si>
    <t>Cómo</t>
  </si>
  <si>
    <t>anexo II</t>
  </si>
  <si>
    <t>Tiempo</t>
  </si>
  <si>
    <t>Plazo de 72 horas tras evento</t>
  </si>
  <si>
    <t>Hotel</t>
  </si>
  <si>
    <t>Requisitos de instalación</t>
  </si>
  <si>
    <t>Comuicación de instalación de un DEA</t>
  </si>
  <si>
    <t>Personas habilitadas para el uso de un DEA</t>
  </si>
  <si>
    <t>Comunicación del uso del DEA</t>
  </si>
  <si>
    <t>Aragón</t>
  </si>
  <si>
    <t>Formacion inicial</t>
  </si>
  <si>
    <t>7 h 30</t>
  </si>
  <si>
    <t>Formción continuada</t>
  </si>
  <si>
    <t>2 h 30</t>
  </si>
  <si>
    <t>Formación</t>
  </si>
  <si>
    <t>Documentacion</t>
  </si>
  <si>
    <t>No</t>
  </si>
  <si>
    <t>Nacional</t>
  </si>
  <si>
    <t>Real Decreto 365/2009</t>
  </si>
  <si>
    <t>autoridad sanitaria de la comunidad autónoma del lugar</t>
  </si>
  <si>
    <t>Mantenimiento</t>
  </si>
  <si>
    <t>Responsable gestión o explotacion espacio</t>
  </si>
  <si>
    <t>Empresas que instalen un DEA</t>
  </si>
  <si>
    <t>Reciclaje</t>
  </si>
  <si>
    <t>anual</t>
  </si>
  <si>
    <t>Servicio Provincial del Dpto competente en materia de salud</t>
  </si>
  <si>
    <t>Accesible y espacio suficiente para su uso</t>
  </si>
  <si>
    <t>Señal</t>
  </si>
  <si>
    <t>Empresa que cuente con un DEA</t>
  </si>
  <si>
    <t>Centro de Urgencias Sanitarias</t>
  </si>
  <si>
    <t>Anexo VIII</t>
  </si>
  <si>
    <t>Salones de conferencia de más de 500 personas</t>
  </si>
  <si>
    <t>No menciona</t>
  </si>
  <si>
    <t>Asturias</t>
  </si>
  <si>
    <t>Selecciona Comunidad Autónoma:</t>
  </si>
  <si>
    <t>Unidad responsable de coordinación de atención a las urgencias</t>
  </si>
  <si>
    <t>No procede</t>
  </si>
  <si>
    <t>Entidades que instalen un DEA</t>
  </si>
  <si>
    <t>8 h</t>
  </si>
  <si>
    <t>3 h</t>
  </si>
  <si>
    <t>bianual</t>
  </si>
  <si>
    <t>Baleares</t>
  </si>
  <si>
    <t>Decreto 137/2008</t>
  </si>
  <si>
    <t>Cantabria</t>
  </si>
  <si>
    <t>Canarias</t>
  </si>
  <si>
    <t>Cataluña</t>
  </si>
  <si>
    <t>Castilla La Mancha</t>
  </si>
  <si>
    <t>Castilla y Leon</t>
  </si>
  <si>
    <t>Comunidad Valenciana</t>
  </si>
  <si>
    <t>Euskadi</t>
  </si>
  <si>
    <t>Extremadura</t>
  </si>
  <si>
    <t>Galicia</t>
  </si>
  <si>
    <t>Madrid</t>
  </si>
  <si>
    <t>Murcia</t>
  </si>
  <si>
    <t xml:space="preserve">Navarra </t>
  </si>
  <si>
    <t>La Rioja</t>
  </si>
  <si>
    <t>Coste</t>
  </si>
  <si>
    <t>Ninguno</t>
  </si>
  <si>
    <t>Direccion General de Evaluación y Acreditación</t>
  </si>
  <si>
    <t>Visible y de cara al público</t>
  </si>
  <si>
    <t>Presentes, pero sin especificar donde</t>
  </si>
  <si>
    <t>Cerca teléfono</t>
  </si>
  <si>
    <t>Si</t>
  </si>
  <si>
    <t>Dirección General de Evaluación y Acreditación</t>
  </si>
  <si>
    <t>Anexo IV</t>
  </si>
  <si>
    <t>Plazo de 3 días</t>
  </si>
  <si>
    <t>Responsable del lugar</t>
  </si>
  <si>
    <t>trianual</t>
  </si>
  <si>
    <t>Modelo de la web</t>
  </si>
  <si>
    <t>Orden SAN/1/2009</t>
  </si>
  <si>
    <t>Normativa:</t>
  </si>
  <si>
    <t>Entrada en vigor:</t>
  </si>
  <si>
    <t>Fecha límite para adecuarse al decreto:</t>
  </si>
  <si>
    <t>Requerimiento RD 1591/2009</t>
  </si>
  <si>
    <t>Cómo instalar el equipo</t>
  </si>
  <si>
    <t>Cómo señalizarlo</t>
  </si>
  <si>
    <t>Complemento de indicación</t>
  </si>
  <si>
    <t>Instrucciones de uso</t>
  </si>
  <si>
    <t>Cerca de teléfono para llamar al 112</t>
  </si>
  <si>
    <t>Responsable</t>
  </si>
  <si>
    <t>Módo de comunicación</t>
  </si>
  <si>
    <t>Otra documentación</t>
  </si>
  <si>
    <t>A qué organismo</t>
  </si>
  <si>
    <t>Quién debe hacerlo</t>
  </si>
  <si>
    <t>Quién puede usar un DEA</t>
  </si>
  <si>
    <t>Se especifica la presencia de personal formado</t>
  </si>
  <si>
    <t>A qué organismo comunicar</t>
  </si>
  <si>
    <t>Quien comunica</t>
  </si>
  <si>
    <t>Cómo hacerlo</t>
  </si>
  <si>
    <t>En que plazo hacerlo</t>
  </si>
  <si>
    <t>Formación continuada</t>
  </si>
  <si>
    <t>Cuando renovar la formación</t>
  </si>
  <si>
    <t>web</t>
  </si>
  <si>
    <t>http://www.juntadeandalucia.es/salud/sites/csalud/contenidos/Informacion_General/c_2_c_18_desfibrilador_externo_automatizado/desfibriladores_externos_automatizados</t>
  </si>
  <si>
    <t>http://www.aragon.es/DepartamentosOrganismosPublicos/OOAA/ServicioAragonesSalud/AreasTematicas/MapaDesfibriladores</t>
  </si>
  <si>
    <t>https://www.asturias.es/portal/site/astursalud/menuitem.79510fe294d53567dbdfb51020688a0c/?vgnextoid=4f550826636f5110VgnVCM1000008614e40aRCRD</t>
  </si>
  <si>
    <t>https://www.caib.es/seucaib/es/tramites/tramite/595898</t>
  </si>
  <si>
    <t>Gerencia de atención primaria 061</t>
  </si>
  <si>
    <t>Personal que lo utilice</t>
  </si>
  <si>
    <t>Anexo II + Datos internos del DEA</t>
  </si>
  <si>
    <t>Las siguientes 24 horas</t>
  </si>
  <si>
    <t>Gerencia de Atención Primaria 061</t>
  </si>
  <si>
    <t>Anexo V</t>
  </si>
  <si>
    <t>Lugar visible y de cara al público</t>
  </si>
  <si>
    <t>8 a 12 h</t>
  </si>
  <si>
    <t>4 h</t>
  </si>
  <si>
    <t>http://www.saludcantabria.es/index.php?page=formacion-en-el-uso-de-desfibriladores-externos-semiautomaticos-por-primeros-intervinientes</t>
  </si>
  <si>
    <t>no menciona</t>
  </si>
  <si>
    <t>No establece</t>
  </si>
  <si>
    <t>Decreto 157/2015</t>
  </si>
  <si>
    <t>http://www3.gobiernodecanarias.org/sanidad/scs/contenidoGenerico.jsp?idDocument=b172c473-5039-11de-929f-bd8858499706&amp;idCarpeta=decccf4f-af33-11dd-a7d2-0594d2361b6c</t>
  </si>
  <si>
    <t>Junto al DEA,visible</t>
  </si>
  <si>
    <t>Con más de 1.000 plazas o auditorios/salones de más de 1.000 personas (Recomienda: entre 700 y 1.000 plazas)</t>
  </si>
  <si>
    <t>Papel/Telemáticamente</t>
  </si>
  <si>
    <t>Personal formado y no formado si no hay nadie acreditado</t>
  </si>
  <si>
    <t>Servicio Canario de la Salud</t>
  </si>
  <si>
    <t>Servicio de urgencias Canarios</t>
  </si>
  <si>
    <t>Responsable instalación</t>
  </si>
  <si>
    <t>Anexo IV + Datos internos del DEA</t>
  </si>
  <si>
    <t>Por mail</t>
  </si>
  <si>
    <t>Empresa que dispone del DEA</t>
  </si>
  <si>
    <t>Anexo II</t>
  </si>
  <si>
    <t>Persona juridica que desee instalar un DEA</t>
  </si>
  <si>
    <t>Decreto 151/2012 y Decreto 30/2015</t>
  </si>
  <si>
    <t>Altura de evacuación igual o superior a 28 m o Una ocupación igual o superior a 2.000 personas</t>
  </si>
  <si>
    <t>Oficinas de Gestión Empresarial</t>
  </si>
  <si>
    <t>Entidades privadas o publicas</t>
  </si>
  <si>
    <t>Lugar visible</t>
  </si>
  <si>
    <t>Persona formado/ Cualquier persona</t>
  </si>
  <si>
    <t>Al menos 1 persona en horario de actividad</t>
  </si>
  <si>
    <t>Visible</t>
  </si>
  <si>
    <t>documento de la web</t>
  </si>
  <si>
    <t>6 h</t>
  </si>
  <si>
    <t>1 h 30</t>
  </si>
  <si>
    <t>http://web.gencat.cat/ca/tramits/tramits-temes/Inscripcio-modificacio-i-cancellacio-de-les-dades-dels-desfibrilladors-externs-automatics-de-centres-no-sanitaris?category=7604f352-a82c-11e3-a972-000c29052e2c</t>
  </si>
  <si>
    <t>Decreto 9/2009</t>
  </si>
  <si>
    <t>Entidad que lo tiene instalado</t>
  </si>
  <si>
    <t>Gerencia de Urgencias, Emergencias y Transporte Sanitario</t>
  </si>
  <si>
    <t>Anexo III</t>
  </si>
  <si>
    <t>Ordenacion Sanitaria</t>
  </si>
  <si>
    <t>Entidades privadas o publicas que instalen DEA</t>
  </si>
  <si>
    <t>Poliza del seguro de responsabilidad civil</t>
  </si>
  <si>
    <t>titulares de los centros. Se debe remitir informe de mantenimiento por empresa acreditada</t>
  </si>
  <si>
    <t>Dotación mínima: 2 juegos de parches, batería accesoría, dispositivo de barrera para ventilación boca a boca, rotular "llamar al 112" e instrucciones</t>
  </si>
  <si>
    <t>http://www.castillalamancha.es/gobierno/sanidad/estructura/dgspoeis/actuaciones/desfibriladores-semiautomáticos</t>
  </si>
  <si>
    <t>Decreto 9/2008</t>
  </si>
  <si>
    <t>Visible y señalizado</t>
  </si>
  <si>
    <t>Titular de la empresa</t>
  </si>
  <si>
    <t>Plazo máximo de 1 semana</t>
  </si>
  <si>
    <t>Dirección General de Planificación, Calidad, Ordenación y Formación</t>
  </si>
  <si>
    <t>Modelo que establezca el Centro Coordinador de Urgencias</t>
  </si>
  <si>
    <t>No especifica</t>
  </si>
  <si>
    <t>Anexo IV (la autorización tiene vigencia de 5 años)</t>
  </si>
  <si>
    <t>http://www.saludcastillayleon.es/empresas/es/rd/registro-desfibriladores</t>
  </si>
  <si>
    <t>Declaración expresa de la existencia de un plan de conservación y mantenimiento</t>
  </si>
  <si>
    <t>http://www.gva.es/es/inicio/procedimientos?id_proc=3382</t>
  </si>
  <si>
    <t>13,62€/dea</t>
  </si>
  <si>
    <t>13,92€/dea</t>
  </si>
  <si>
    <t>Empresa que instale el DEA</t>
  </si>
  <si>
    <t>Decreto 9/2015</t>
  </si>
  <si>
    <t>Salones con aforo superior a 700 personas</t>
  </si>
  <si>
    <t>Visible y espacio adecuado. Rotulo 112</t>
  </si>
  <si>
    <t>Visibles, junto al DEA (castellano y euskera)</t>
  </si>
  <si>
    <t>Departamento de Salud del Pais Vasco</t>
  </si>
  <si>
    <t>Servicio Vasco de Salud</t>
  </si>
  <si>
    <t>Anexo III + Datos internos del DEA</t>
  </si>
  <si>
    <t>https://www.euskadi.eus/y22-izapide/es/contenidos/serv_proc_comunicacion/p_comu_instalacion_dea/procedures/proc_2016121141688195/es_def/presential_partial.shtml</t>
  </si>
  <si>
    <t>Decreto 10/2008</t>
  </si>
  <si>
    <t>Servicio de Urgencias y Emergencias</t>
  </si>
  <si>
    <t>Entidad que ha instalado el DEA</t>
  </si>
  <si>
    <t>Plazo de 24 horas</t>
  </si>
  <si>
    <t>Servicio Extremeño de Salud</t>
  </si>
  <si>
    <t>Los titulares de los DEA</t>
  </si>
  <si>
    <t>Personal autorizado durante todo el tiempo que esté abierto al público</t>
  </si>
  <si>
    <t>no</t>
  </si>
  <si>
    <t>http://www.saludextremadura.com/web/portalsalud/listadoNovedadesMovil/-/portletGenericoContenido/9pjE/content/acceso-al-formulario-para-el-registro-de-desfibriladores-desa?redirect=/movil</t>
  </si>
  <si>
    <t>Personal que lo utiulice</t>
  </si>
  <si>
    <t>Dotación minima: 2 juegos de parches, maleta de reanimación con cánulas orofaríngeas, bolsa autoinchable, mascarilla facial, reservorio de oxígeno, rasuradora y gasas</t>
  </si>
  <si>
    <t>Decreto 349/2007 y Decreto 80/2011</t>
  </si>
  <si>
    <t>Consejería de Sanidad</t>
  </si>
  <si>
    <t>12 h</t>
  </si>
  <si>
    <t>Consejeria de Sanidad Murcia</t>
  </si>
  <si>
    <t>http://www.carm.es/web/pagina?IDCONTENIDO=9542&amp;IDTIPO=240&amp;RASTRO=c672$m2469</t>
  </si>
  <si>
    <t>Departamento de Salud Navarra</t>
  </si>
  <si>
    <t>Decreto Foral 176/2011</t>
  </si>
  <si>
    <t>Visible y accesible</t>
  </si>
  <si>
    <t>Visibles</t>
  </si>
  <si>
    <t>No mencion</t>
  </si>
  <si>
    <t>http://www.navarra.es/home_es/Gobierno+de+Navarra/Departamento+Salud/</t>
  </si>
  <si>
    <t>Decreto 48/2008</t>
  </si>
  <si>
    <t xml:space="preserve">Departamento de Salud </t>
  </si>
  <si>
    <t>Anexo</t>
  </si>
  <si>
    <t>Enviar el enero de cada año la memoria de utilización de cada equipo y copia de los registros internos a la Dirección General de Aseguramiento, Acreditación y Prestaciones</t>
  </si>
  <si>
    <t>Titulares de los establecimientos</t>
  </si>
  <si>
    <t>Consejería de Salud</t>
  </si>
  <si>
    <t>http://www.larioja.org/oficina-electronica/es?web=000&amp;proc=20528</t>
  </si>
  <si>
    <t>Sí (no detallado)</t>
  </si>
  <si>
    <t>Gimnasios</t>
  </si>
  <si>
    <t>Afectación</t>
  </si>
  <si>
    <t>Actividad comercial</t>
  </si>
  <si>
    <t>Aeropuertos</t>
  </si>
  <si>
    <t>Puertos comerciales</t>
  </si>
  <si>
    <t>Estaciones autobuses</t>
  </si>
  <si>
    <t>Estaciones ferrocarriles</t>
  </si>
  <si>
    <t>Estaciones metro</t>
  </si>
  <si>
    <t>Actividades deportivas</t>
  </si>
  <si>
    <t>Cine</t>
  </si>
  <si>
    <t>Teatro</t>
  </si>
  <si>
    <t>Centro cultural</t>
  </si>
  <si>
    <t>Hostelería</t>
  </si>
  <si>
    <t>Catering</t>
  </si>
  <si>
    <t>Auditoríos</t>
  </si>
  <si>
    <t>Circos</t>
  </si>
  <si>
    <t>Plazas de toro</t>
  </si>
  <si>
    <t>Estadios</t>
  </si>
  <si>
    <t>Establecimientos de juego</t>
  </si>
  <si>
    <t>Bolera</t>
  </si>
  <si>
    <t>Parques acuáticos</t>
  </si>
  <si>
    <t>Atracciones de feria</t>
  </si>
  <si>
    <t>Museo</t>
  </si>
  <si>
    <t>Biblioteca</t>
  </si>
  <si>
    <t>Salon de conferencia</t>
  </si>
  <si>
    <t>Parque zoológico</t>
  </si>
  <si>
    <t>Acuario</t>
  </si>
  <si>
    <t>Restaurante</t>
  </si>
  <si>
    <t>Salón de fiesta</t>
  </si>
  <si>
    <t>Discoteca</t>
  </si>
  <si>
    <t>Salón de celebraciones</t>
  </si>
  <si>
    <t>Salones eventos</t>
  </si>
  <si>
    <t>Salones de Exposiciones</t>
  </si>
  <si>
    <t>Centros educativos</t>
  </si>
  <si>
    <t>Centro comercial</t>
  </si>
  <si>
    <t>Aeronave</t>
  </si>
  <si>
    <t>Tren</t>
  </si>
  <si>
    <t>Embarcación</t>
  </si>
  <si>
    <t>Complejos deportivos públicos</t>
  </si>
  <si>
    <t>Establecimientos Administración Pública</t>
  </si>
  <si>
    <t>Bomberos</t>
  </si>
  <si>
    <t>Policía Local</t>
  </si>
  <si>
    <t>Protección Civil</t>
  </si>
  <si>
    <t>Centro de trabajo</t>
  </si>
  <si>
    <t>Centro educativo discapacitados físicos</t>
  </si>
  <si>
    <t>Centro educativo discapacitados sensoriales</t>
  </si>
  <si>
    <t>Centro educativo discapacitados intelectuales</t>
  </si>
  <si>
    <t>Centro educativo enfermedades mentales</t>
  </si>
  <si>
    <t>Residencia o centro de día personas ancianas</t>
  </si>
  <si>
    <t>Residencia o centro de día discapacitados físicos</t>
  </si>
  <si>
    <t>Residencia o centro de día personas discapacitados intelectuales</t>
  </si>
  <si>
    <t>Residencia o centro de día personas enfermedades mentales</t>
  </si>
  <si>
    <t>Instalaciones cerradas desmontables</t>
  </si>
  <si>
    <t>Instalaciones cerradas de temporada</t>
  </si>
  <si>
    <t>Piscinas de uso colectivo</t>
  </si>
  <si>
    <t>Superficie útil mayor de 2.500 m2</t>
  </si>
  <si>
    <t>Superficie útil mayor de 2.500 m3</t>
  </si>
  <si>
    <t>Poblaciones de más de 50.000 habitantes</t>
  </si>
  <si>
    <t>Afluencia media diaria igual o superior a 5.000 personas</t>
  </si>
  <si>
    <t>Numero de personas usuarias diarias igual o superior a 500 personas</t>
  </si>
  <si>
    <t>Aforo mayor a 1.000 personas (Recomienda: todas las piscinas de uso colectivo)</t>
  </si>
  <si>
    <t>Superficie superior a 1.000 m2</t>
  </si>
  <si>
    <t>Tránsito superior a 1.000 personas</t>
  </si>
  <si>
    <t>Tránsito de más de 500 personas</t>
  </si>
  <si>
    <t>Capacidad igual o superior a 100 pasajeros</t>
  </si>
  <si>
    <t>Superficie edificada superior a 700 m2</t>
  </si>
  <si>
    <t>Todos</t>
  </si>
  <si>
    <t>Poblaciones de más de 50.000 habitantes o afluencia media diaria igual o superior a 2.000 personas</t>
  </si>
  <si>
    <t>Afluencia media diaria igual o superior a 2.000 personas</t>
  </si>
  <si>
    <t>Aforo autorizado superior a 700 personas</t>
  </si>
  <si>
    <t>Aforo igual o superior a 2.000 personas</t>
  </si>
  <si>
    <t>Poblaciones de más de 50.000 habitantes (Recomienda: Poblaciones de más de 20.000 habitantes)</t>
  </si>
  <si>
    <t>poblaciones de más de 50.000 habitantes y con una afluencia media diaria superior a 1.000 usuarios</t>
  </si>
  <si>
    <t>poblaciones de más de 50.000 habitantes y con una afluencia media diaria superior a 1.000 usuarios (Recomienda:afluencia media diaria superior a 500 personas)</t>
  </si>
  <si>
    <t>aforo superior a 1.000 personas</t>
  </si>
  <si>
    <t>Con más de 1.000 plazas (Recomienda: entre 700 y 1.000 plazas)</t>
  </si>
  <si>
    <t>Recomienda: todos los que hagan líneas interinsulares</t>
  </si>
  <si>
    <t>Recomienda: con una afluencia media diaria superior a 2.000 personas</t>
  </si>
  <si>
    <t>Recomienda: poblaciones con más de 20.000 habitantes</t>
  </si>
  <si>
    <t>una ocupación igual o superior a 2.000 personas.</t>
  </si>
  <si>
    <t>con un volumen superior a 5.000 viajeros en hora punta</t>
  </si>
  <si>
    <t>con capacidad o aforo igual o superior a 2.000 personas</t>
  </si>
  <si>
    <t>Con una altura de evacuación igual o superior a 28 m, o de una ocupación igual o superior a 2.000 personas</t>
  </si>
  <si>
    <t>Que dispongan de más de 200 plazas</t>
  </si>
  <si>
    <t>Que dispongan 100 o más plazas</t>
  </si>
  <si>
    <t>Andalucía</t>
  </si>
  <si>
    <t>Camping</t>
  </si>
  <si>
    <t>una ocupación igual o superior a 1.000 personas.</t>
  </si>
  <si>
    <t>Residencia o centro de día personas discapacitados sensoriales</t>
  </si>
  <si>
    <t>De la celda marcada en amarillo escoja del desplegable el sector y verá que le afecta en cada comunidad</t>
  </si>
  <si>
    <t>Norma</t>
  </si>
  <si>
    <t>Especificaciones del centro</t>
  </si>
  <si>
    <t>Decreto 54/2016</t>
  </si>
  <si>
    <t>Aforo superior a 750 personas</t>
  </si>
  <si>
    <t>Ubicación</t>
  </si>
  <si>
    <t>Consejería de Sanidad Asturias</t>
  </si>
  <si>
    <t>Durante el funcionamiento del centro</t>
  </si>
  <si>
    <t>Personal que lo use</t>
  </si>
  <si>
    <t>Hoja de asistencia, anexo III</t>
  </si>
  <si>
    <t>Superficie edificada superior a 2.500 metros cuadrados</t>
  </si>
  <si>
    <t>Poblaciones de más de 50.000 habitantes/ afluencia media diaria superior a 2.000 personas</t>
  </si>
  <si>
    <t>Afluencia media diaria igual o superior a 500 personas</t>
  </si>
  <si>
    <t>Aforo autorizado superior a 750 personas</t>
  </si>
  <si>
    <t>Decreto 229/2006 y Decreto 63/2017</t>
  </si>
  <si>
    <t>Recomendación/ Obligatorio 63/2017</t>
  </si>
  <si>
    <t>Aforo superior a 500 personas</t>
  </si>
  <si>
    <t>Tránsito de más de 500 personas/Aforo superior a 500 personas</t>
  </si>
  <si>
    <t>Salón con aforo superior a 500 personas</t>
  </si>
  <si>
    <t>Salón con aforo superior a 750 personas</t>
  </si>
  <si>
    <t>Decreto 38/2017</t>
  </si>
  <si>
    <t>Recomendación.</t>
  </si>
  <si>
    <t>Identificarse en planos o mapas
informativos del lugar</t>
  </si>
  <si>
    <t>Empresa que instala del DEA</t>
  </si>
  <si>
    <t>Declaracion responsable, memoria descriptiva, documento personas formadas</t>
  </si>
  <si>
    <t>Fundación Pública Urgencias Sanitarias de Galicia</t>
  </si>
  <si>
    <t>Vía electrónica</t>
  </si>
  <si>
    <t>Central de Coordinación de Urgencias Sanitarias de Galicia</t>
  </si>
  <si>
    <t>Electrónica</t>
  </si>
  <si>
    <t>https://sede.xunta.gal</t>
  </si>
  <si>
    <t>Decreto 78/2017</t>
  </si>
  <si>
    <t>Conexión directa con el 112</t>
  </si>
  <si>
    <t>Telemáticamente</t>
  </si>
  <si>
    <t>Responsable de la gestion del espacio</t>
  </si>
  <si>
    <t>Dirección General con competencias en materia de Inspección Sanitaria de la Comunidad de Madrid.</t>
  </si>
  <si>
    <t>http://www.madrid.org/cs/Satellite?c=Page&amp;cid=1109266101058&amp;idConsejeria=1109266187266&amp;idListConsj=1109265444710&amp;idOrganismo=1142439298021&amp;pagename=ComunidadMadrid%2FEstructura&amp;sm=1109266101058</t>
  </si>
  <si>
    <t>Superficie superior a 2.500 m2</t>
  </si>
  <si>
    <t>Población de más de 50.000 o afluencia media diaria igual o superior a 2.000 personas</t>
  </si>
  <si>
    <t>afluencia media diaria igual o superior a 2.000 personas</t>
  </si>
  <si>
    <t>Usuarios diarios igual o superior a 500 personas</t>
  </si>
  <si>
    <t>Más de 100 plazas</t>
  </si>
  <si>
    <t>Población de más de 50.000 y con afluencia diaria igual o superior a 1.000 usuarios</t>
  </si>
  <si>
    <t>Más de 250 trabajadores</t>
  </si>
  <si>
    <t>Más de 200 plazas de residentes</t>
  </si>
  <si>
    <t>Todos (recomienda)</t>
  </si>
  <si>
    <t>Transite gran número de personas (recomienda)</t>
  </si>
  <si>
    <t xml:space="preserve">En la hoja "Normativa DEA" tiene que escoger en la lista desplegable la comunidad que desea y apareceran todos los datos del decreto. En la hoja "Sector" debe seleccionar de la lista desplegable el sector o actividad que desea y le mostrará para cada comunidad su afectación. </t>
  </si>
  <si>
    <t>© Cardioguard</t>
  </si>
  <si>
    <t>Decreto 159/2017</t>
  </si>
  <si>
    <t>Lugares visibles</t>
  </si>
  <si>
    <t>Registro Autonómico de Desfibriladores Automáticos y Semiautomáticos Externos</t>
  </si>
  <si>
    <t>Centro de Información y Coordinación de Urgencias (CICU) dependiente del Servicio de Emergencias Sanitarias</t>
  </si>
  <si>
    <t>modelo de comunicación que se encuentra disponible en la sede electrónica o portal institucional de la Generalitat en internet</t>
  </si>
  <si>
    <t>Internet</t>
  </si>
  <si>
    <t>2 h</t>
  </si>
  <si>
    <t>poblaciones de más de 50.000 habitantes</t>
  </si>
  <si>
    <t>una afluencia media diaria igual o superior a 2.000 personas</t>
  </si>
  <si>
    <t>el número de personas usuarias diarias sea igual o superior a 500</t>
  </si>
  <si>
    <t>aforo igual o superior a 1.000 personas</t>
  </si>
  <si>
    <t>Si dispone de una sala de conferencias o sala de banquetes con aforo igual o superior a 1.000 personas</t>
  </si>
  <si>
    <t>un aforo igual o superior a 1.500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</si>
</sst>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10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scheme val="minor"/>
    </font>
    <font>
      <b/>
      <sz val="12"/>
      <color theme="0"/>
      <name val="Calibri"/>
      <family val="2"/>
      <scheme val="minor"/>
    </font>
    <font>
      <sz val="12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48">
    <xf numFmtId="0" fontId="0" fillId="0" borderId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8" fontId="0" fillId="0" borderId="0" xfId="0" applyNumberFormat="1" applyAlignment="1">
      <alignment horizontal="center"/>
    </xf>
    <xf numFmtId="0" fontId="2" fillId="0" borderId="0" xfId="1"/>
    <xf numFmtId="0" fontId="3" fillId="2" borderId="1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4" fontId="0" fillId="0" borderId="4" xfId="0" applyNumberFormat="1" applyBorder="1" applyAlignment="1">
      <alignment horizontal="left"/>
    </xf>
    <xf numFmtId="0" fontId="0" fillId="0" borderId="5" xfId="0" applyBorder="1"/>
    <xf numFmtId="14" fontId="0" fillId="0" borderId="6" xfId="0" applyNumberFormat="1" applyBorder="1" applyAlignment="1">
      <alignment horizontal="left"/>
    </xf>
    <xf numFmtId="0" fontId="0" fillId="0" borderId="6" xfId="0" applyBorder="1"/>
    <xf numFmtId="0" fontId="3" fillId="3" borderId="7" xfId="0" applyFont="1" applyFill="1" applyBorder="1"/>
    <xf numFmtId="0" fontId="5" fillId="4" borderId="7" xfId="0" applyFont="1" applyFill="1" applyBorder="1" applyProtection="1">
      <protection locked="0"/>
    </xf>
    <xf numFmtId="0" fontId="6" fillId="0" borderId="0" xfId="0" applyFont="1"/>
    <xf numFmtId="2" fontId="0" fillId="0" borderId="0" xfId="0" applyNumberFormat="1" applyAlignment="1"/>
    <xf numFmtId="0" fontId="0" fillId="0" borderId="12" xfId="0" applyBorder="1"/>
    <xf numFmtId="14" fontId="0" fillId="0" borderId="13" xfId="0" applyNumberFormat="1" applyBorder="1" applyAlignment="1">
      <alignment horizontal="left"/>
    </xf>
    <xf numFmtId="0" fontId="0" fillId="0" borderId="14" xfId="0" applyBorder="1"/>
    <xf numFmtId="14" fontId="0" fillId="0" borderId="15" xfId="0" applyNumberFormat="1" applyBorder="1" applyAlignment="1">
      <alignment horizontal="left"/>
    </xf>
    <xf numFmtId="0" fontId="0" fillId="0" borderId="16" xfId="0" applyBorder="1"/>
    <xf numFmtId="14" fontId="0" fillId="0" borderId="17" xfId="0" applyNumberFormat="1" applyBorder="1" applyAlignment="1">
      <alignment horizontal="left"/>
    </xf>
    <xf numFmtId="0" fontId="7" fillId="0" borderId="2" xfId="0" applyFont="1" applyFill="1" applyBorder="1"/>
    <xf numFmtId="0" fontId="0" fillId="0" borderId="1" xfId="0" applyBorder="1" applyAlignment="1">
      <alignment horizontal="justify" vertical="distributed"/>
    </xf>
    <xf numFmtId="0" fontId="0" fillId="0" borderId="8" xfId="0" applyBorder="1" applyAlignment="1">
      <alignment horizontal="justify" vertical="distributed"/>
    </xf>
    <xf numFmtId="0" fontId="0" fillId="0" borderId="2" xfId="0" applyBorder="1" applyAlignment="1">
      <alignment horizontal="justify" vertical="distributed"/>
    </xf>
    <xf numFmtId="0" fontId="0" fillId="0" borderId="3" xfId="0" applyBorder="1" applyAlignment="1">
      <alignment horizontal="justify" vertical="distributed"/>
    </xf>
    <xf numFmtId="0" fontId="0" fillId="0" borderId="0" xfId="0" applyBorder="1" applyAlignment="1">
      <alignment horizontal="justify" vertical="distributed"/>
    </xf>
    <xf numFmtId="0" fontId="0" fillId="0" borderId="4" xfId="0" applyBorder="1" applyAlignment="1">
      <alignment horizontal="justify" vertical="distributed"/>
    </xf>
    <xf numFmtId="0" fontId="0" fillId="0" borderId="5" xfId="0" applyBorder="1" applyAlignment="1">
      <alignment horizontal="justify" vertical="distributed"/>
    </xf>
    <xf numFmtId="0" fontId="0" fillId="0" borderId="9" xfId="0" applyBorder="1" applyAlignment="1">
      <alignment horizontal="justify" vertical="distributed"/>
    </xf>
    <xf numFmtId="0" fontId="0" fillId="0" borderId="6" xfId="0" applyBorder="1" applyAlignment="1">
      <alignment horizontal="justify" vertical="distributed"/>
    </xf>
    <xf numFmtId="0" fontId="0" fillId="0" borderId="0" xfId="0" applyFont="1" applyBorder="1" applyAlignment="1">
      <alignment horizontal="justify" vertical="distributed"/>
    </xf>
    <xf numFmtId="0" fontId="0" fillId="0" borderId="0" xfId="0" applyBorder="1" applyAlignment="1"/>
    <xf numFmtId="2" fontId="8" fillId="4" borderId="10" xfId="0" applyNumberFormat="1" applyFont="1" applyFill="1" applyBorder="1" applyAlignment="1" applyProtection="1">
      <protection locked="0"/>
    </xf>
    <xf numFmtId="0" fontId="8" fillId="4" borderId="11" xfId="0" applyFont="1" applyFill="1" applyBorder="1" applyAlignment="1" applyProtection="1">
      <protection locked="0"/>
    </xf>
    <xf numFmtId="0" fontId="9" fillId="0" borderId="0" xfId="0" applyFont="1"/>
  </cellXfs>
  <cellStyles count="148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Hipervínculo visitado" xfId="40" builtinId="9" hidden="1"/>
    <cellStyle name="Hipervínculo visitado" xfId="41" builtinId="9" hidden="1"/>
    <cellStyle name="Hipervínculo visitado" xfId="42" builtinId="9" hidden="1"/>
    <cellStyle name="Hipervínculo visitado" xfId="43" builtinId="9" hidden="1"/>
    <cellStyle name="Hipervínculo visitado" xfId="44" builtinId="9" hidden="1"/>
    <cellStyle name="Hipervínculo visitado" xfId="45" builtinId="9" hidden="1"/>
    <cellStyle name="Hipervínculo visitado" xfId="46" builtinId="9" hidden="1"/>
    <cellStyle name="Hipervínculo visitado" xfId="47" builtinId="9" hidden="1"/>
    <cellStyle name="Hipervínculo visitado" xfId="48" builtinId="9" hidden="1"/>
    <cellStyle name="Hipervínculo visitado" xfId="49" builtinId="9" hidden="1"/>
    <cellStyle name="Hipervínculo visitado" xfId="50" builtinId="9" hidden="1"/>
    <cellStyle name="Hipervínculo visitado" xfId="51" builtinId="9" hidden="1"/>
    <cellStyle name="Hipervínculo visitado" xfId="52" builtinId="9" hidden="1"/>
    <cellStyle name="Hipervínculo visitado" xfId="53" builtinId="9" hidden="1"/>
    <cellStyle name="Hipervínculo visitado" xfId="54" builtinId="9" hidden="1"/>
    <cellStyle name="Hipervínculo visitado" xfId="55" builtinId="9" hidden="1"/>
    <cellStyle name="Hipervínculo visitado" xfId="56" builtinId="9" hidden="1"/>
    <cellStyle name="Hipervínculo visitado" xfId="57" builtinId="9" hidden="1"/>
    <cellStyle name="Hipervínculo visitado" xfId="58" builtinId="9" hidden="1"/>
    <cellStyle name="Hipervínculo visitado" xfId="59" builtinId="9" hidden="1"/>
    <cellStyle name="Hipervínculo visitado" xfId="60" builtinId="9" hidden="1"/>
    <cellStyle name="Hipervínculo visitado" xfId="61" builtinId="9" hidden="1"/>
    <cellStyle name="Hipervínculo visitado" xfId="62" builtinId="9" hidden="1"/>
    <cellStyle name="Hipervínculo visitado" xfId="63" builtinId="9" hidden="1"/>
    <cellStyle name="Hipervínculo visitado" xfId="64" builtinId="9" hidden="1"/>
    <cellStyle name="Hipervínculo visitado" xfId="65" builtinId="9" hidden="1"/>
    <cellStyle name="Hipervínculo visitado" xfId="66" builtinId="9" hidden="1"/>
    <cellStyle name="Hipervínculo visitado" xfId="67" builtinId="9" hidden="1"/>
    <cellStyle name="Hipervínculo visitado" xfId="68" builtinId="9" hidden="1"/>
    <cellStyle name="Hipervínculo visitado" xfId="69" builtinId="9" hidden="1"/>
    <cellStyle name="Hipervínculo visitado" xfId="70" builtinId="9" hidden="1"/>
    <cellStyle name="Hipervínculo visitado" xfId="71" builtinId="9" hidden="1"/>
    <cellStyle name="Hipervínculo visitado" xfId="72" builtinId="9" hidden="1"/>
    <cellStyle name="Hipervínculo visitado" xfId="73" builtinId="9" hidden="1"/>
    <cellStyle name="Hipervínculo visitado" xfId="74" builtinId="9" hidden="1"/>
    <cellStyle name="Hipervínculo visitado" xfId="75" builtinId="9" hidden="1"/>
    <cellStyle name="Hipervínculo visitado" xfId="76" builtinId="9" hidden="1"/>
    <cellStyle name="Hipervínculo visitado" xfId="77" builtinId="9" hidden="1"/>
    <cellStyle name="Hipervínculo visitado" xfId="78" builtinId="9" hidden="1"/>
    <cellStyle name="Hipervínculo visitado" xfId="79" builtinId="9" hidden="1"/>
    <cellStyle name="Hipervínculo visitado" xfId="80" builtinId="9" hidden="1"/>
    <cellStyle name="Hipervínculo visitado" xfId="81" builtinId="9" hidden="1"/>
    <cellStyle name="Hipervínculo visitado" xfId="82" builtinId="9" hidden="1"/>
    <cellStyle name="Hipervínculo visitado" xfId="83" builtinId="9" hidden="1"/>
    <cellStyle name="Hipervínculo visitado" xfId="84" builtinId="9" hidden="1"/>
    <cellStyle name="Hipervínculo visitado" xfId="85" builtinId="9" hidden="1"/>
    <cellStyle name="Hipervínculo visitado" xfId="86" builtinId="9" hidden="1"/>
    <cellStyle name="Hipervínculo visitado" xfId="87" builtinId="9" hidden="1"/>
    <cellStyle name="Hipervínculo visitado" xfId="88" builtinId="9" hidden="1"/>
    <cellStyle name="Hipervínculo visitado" xfId="89" builtinId="9" hidden="1"/>
    <cellStyle name="Hipervínculo visitado" xfId="90" builtinId="9" hidden="1"/>
    <cellStyle name="Hipervínculo visitado" xfId="91" builtinId="9" hidden="1"/>
    <cellStyle name="Hipervínculo visitado" xfId="92" builtinId="9" hidden="1"/>
    <cellStyle name="Hipervínculo visitado" xfId="93" builtinId="9" hidden="1"/>
    <cellStyle name="Hipervínculo visitado" xfId="94" builtinId="9" hidden="1"/>
    <cellStyle name="Hipervínculo visitado" xfId="95" builtinId="9" hidden="1"/>
    <cellStyle name="Hipervínculo visitado" xfId="96" builtinId="9" hidden="1"/>
    <cellStyle name="Hipervínculo visitado" xfId="97" builtinId="9" hidden="1"/>
    <cellStyle name="Hipervínculo visitado" xfId="98" builtinId="9" hidden="1"/>
    <cellStyle name="Hipervínculo visitado" xfId="99" builtinId="9" hidden="1"/>
    <cellStyle name="Hipervínculo visitado" xfId="100" builtinId="9" hidden="1"/>
    <cellStyle name="Hipervínculo visitado" xfId="101" builtinId="9" hidden="1"/>
    <cellStyle name="Hipervínculo visitado" xfId="102" builtinId="9" hidden="1"/>
    <cellStyle name="Hipervínculo visitado" xfId="103" builtinId="9" hidden="1"/>
    <cellStyle name="Hipervínculo visitado" xfId="104" builtinId="9" hidden="1"/>
    <cellStyle name="Hipervínculo visitado" xfId="105" builtinId="9" hidden="1"/>
    <cellStyle name="Hipervínculo visitado" xfId="106" builtinId="9" hidden="1"/>
    <cellStyle name="Hipervínculo visitado" xfId="107" builtinId="9" hidden="1"/>
    <cellStyle name="Hipervínculo visitado" xfId="108" builtinId="9" hidden="1"/>
    <cellStyle name="Hipervínculo visitado" xfId="109" builtinId="9" hidden="1"/>
    <cellStyle name="Hipervínculo visitado" xfId="110" builtinId="9" hidden="1"/>
    <cellStyle name="Hipervínculo visitado" xfId="111" builtinId="9" hidden="1"/>
    <cellStyle name="Hipervínculo visitado" xfId="112" builtinId="9" hidden="1"/>
    <cellStyle name="Hipervínculo visitado" xfId="113" builtinId="9" hidden="1"/>
    <cellStyle name="Hipervínculo visitado" xfId="114" builtinId="9" hidden="1"/>
    <cellStyle name="Hipervínculo visitado" xfId="115" builtinId="9" hidden="1"/>
    <cellStyle name="Hipervínculo visitado" xfId="116" builtinId="9" hidden="1"/>
    <cellStyle name="Hipervínculo visitado" xfId="117" builtinId="9" hidden="1"/>
    <cellStyle name="Hipervínculo visitado" xfId="118" builtinId="9" hidden="1"/>
    <cellStyle name="Hipervínculo visitado" xfId="119" builtinId="9" hidden="1"/>
    <cellStyle name="Hipervínculo visitado" xfId="120" builtinId="9" hidden="1"/>
    <cellStyle name="Hipervínculo visitado" xfId="121" builtinId="9" hidden="1"/>
    <cellStyle name="Hipervínculo visitado" xfId="122" builtinId="9" hidden="1"/>
    <cellStyle name="Hipervínculo visitado" xfId="123" builtinId="9" hidden="1"/>
    <cellStyle name="Hipervínculo visitado" xfId="124" builtinId="9" hidden="1"/>
    <cellStyle name="Hipervínculo visitado" xfId="125" builtinId="9" hidden="1"/>
    <cellStyle name="Hipervínculo visitado" xfId="126" builtinId="9" hidden="1"/>
    <cellStyle name="Hipervínculo visitado" xfId="127" builtinId="9" hidden="1"/>
    <cellStyle name="Hipervínculo visitado" xfId="128" builtinId="9" hidden="1"/>
    <cellStyle name="Hipervínculo visitado" xfId="129" builtinId="9" hidden="1"/>
    <cellStyle name="Hipervínculo visitado" xfId="130" builtinId="9" hidden="1"/>
    <cellStyle name="Hipervínculo visitado" xfId="131" builtinId="9" hidden="1"/>
    <cellStyle name="Hipervínculo visitado" xfId="132" builtinId="9" hidden="1"/>
    <cellStyle name="Hipervínculo visitado" xfId="133" builtinId="9" hidden="1"/>
    <cellStyle name="Hipervínculo visitado" xfId="134" builtinId="9" hidden="1"/>
    <cellStyle name="Hipervínculo visitado" xfId="135" builtinId="9" hidden="1"/>
    <cellStyle name="Hipervínculo visitado" xfId="136" builtinId="9" hidden="1"/>
    <cellStyle name="Hipervínculo visitado" xfId="137" builtinId="9" hidden="1"/>
    <cellStyle name="Hipervínculo visitado" xfId="138" builtinId="9" hidden="1"/>
    <cellStyle name="Hipervínculo visitado" xfId="139" builtinId="9" hidden="1"/>
    <cellStyle name="Hipervínculo visitado" xfId="140" builtinId="9" hidden="1"/>
    <cellStyle name="Hipervínculo visitado" xfId="141" builtinId="9" hidden="1"/>
    <cellStyle name="Hipervínculo visitado" xfId="142" builtinId="9" hidden="1"/>
    <cellStyle name="Hipervínculo visitado" xfId="143" builtinId="9" hidden="1"/>
    <cellStyle name="Hipervínculo visitado" xfId="144" builtinId="9" hidden="1"/>
    <cellStyle name="Hipervínculo visitado" xfId="145" builtinId="9" hidden="1"/>
    <cellStyle name="Hipervínculo visitado" xfId="146" builtinId="9" hidden="1"/>
    <cellStyle name="Hipervínculo visitado" xfId="147" builtinId="9" hidden="1"/>
    <cellStyle name="Normal" xfId="0" builtinId="0"/>
  </cellStyles>
  <dxfs count="3">
    <dxf>
      <numFmt numFmtId="164" formatCode="dd/mm/yy"/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bottom style="medium">
          <color auto="1"/>
        </bottom>
      </border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B7:C24" headerRowCount="0" totalsRowShown="0" tableBorderDxfId="2">
  <tableColumns count="2">
    <tableColumn id="1" name="Columna1" dataDxfId="1"/>
    <tableColumn id="2" name="Columna2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ntadeandalucia.es/salud/sites/csalud/contenidos/Informacion_General/c_2_c_18_desfibrilador_externo_automatizado/desfibriladores_externos_automatizados" TargetMode="External"/><Relationship Id="rId2" Type="http://schemas.openxmlformats.org/officeDocument/2006/relationships/hyperlink" Target="https://sede.xunta.g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/>
  <dimension ref="G8:L25"/>
  <sheetViews>
    <sheetView showGridLines="0" tabSelected="1" workbookViewId="0">
      <selection activeCell="B9" sqref="B9"/>
    </sheetView>
  </sheetViews>
  <sheetFormatPr baseColWidth="10" defaultRowHeight="15" x14ac:dyDescent="0"/>
  <cols>
    <col min="5" max="5" width="11.6640625" customWidth="1"/>
    <col min="12" max="12" width="9.83203125" customWidth="1"/>
  </cols>
  <sheetData>
    <row r="8" spans="7:12" ht="16" thickBot="1"/>
    <row r="9" spans="7:12">
      <c r="G9" s="24" t="s">
        <v>364</v>
      </c>
      <c r="H9" s="25"/>
      <c r="I9" s="25"/>
      <c r="J9" s="25"/>
      <c r="K9" s="25"/>
      <c r="L9" s="26"/>
    </row>
    <row r="10" spans="7:12">
      <c r="G10" s="27"/>
      <c r="H10" s="28"/>
      <c r="I10" s="28"/>
      <c r="J10" s="28"/>
      <c r="K10" s="28"/>
      <c r="L10" s="29"/>
    </row>
    <row r="11" spans="7:12">
      <c r="G11" s="27"/>
      <c r="H11" s="28"/>
      <c r="I11" s="28"/>
      <c r="J11" s="28"/>
      <c r="K11" s="28"/>
      <c r="L11" s="29"/>
    </row>
    <row r="12" spans="7:12">
      <c r="G12" s="27"/>
      <c r="H12" s="28"/>
      <c r="I12" s="28"/>
      <c r="J12" s="28"/>
      <c r="K12" s="28"/>
      <c r="L12" s="29"/>
    </row>
    <row r="13" spans="7:12">
      <c r="G13" s="27"/>
      <c r="H13" s="28"/>
      <c r="I13" s="28"/>
      <c r="J13" s="28"/>
      <c r="K13" s="28"/>
      <c r="L13" s="29"/>
    </row>
    <row r="14" spans="7:12">
      <c r="G14" s="27"/>
      <c r="H14" s="28"/>
      <c r="I14" s="28"/>
      <c r="J14" s="28"/>
      <c r="K14" s="28"/>
      <c r="L14" s="29"/>
    </row>
    <row r="15" spans="7:12">
      <c r="G15" s="27"/>
      <c r="H15" s="28"/>
      <c r="I15" s="28"/>
      <c r="J15" s="28"/>
      <c r="K15" s="28"/>
      <c r="L15" s="29"/>
    </row>
    <row r="16" spans="7:12">
      <c r="G16" s="27"/>
      <c r="H16" s="28"/>
      <c r="I16" s="28"/>
      <c r="J16" s="28"/>
      <c r="K16" s="28"/>
      <c r="L16" s="29"/>
    </row>
    <row r="17" spans="7:12">
      <c r="G17" s="27"/>
      <c r="H17" s="28"/>
      <c r="I17" s="28"/>
      <c r="J17" s="28"/>
      <c r="K17" s="28"/>
      <c r="L17" s="29"/>
    </row>
    <row r="18" spans="7:12">
      <c r="G18" s="27"/>
      <c r="H18" s="28"/>
      <c r="I18" s="28"/>
      <c r="J18" s="28"/>
      <c r="K18" s="28"/>
      <c r="L18" s="29"/>
    </row>
    <row r="19" spans="7:12">
      <c r="G19" s="27"/>
      <c r="H19" s="28"/>
      <c r="I19" s="28"/>
      <c r="J19" s="28"/>
      <c r="K19" s="28"/>
      <c r="L19" s="29"/>
    </row>
    <row r="20" spans="7:12" ht="16" thickBot="1">
      <c r="G20" s="30"/>
      <c r="H20" s="31"/>
      <c r="I20" s="31"/>
      <c r="J20" s="31"/>
      <c r="K20" s="31"/>
      <c r="L20" s="32"/>
    </row>
    <row r="25" spans="7:12">
      <c r="G25" t="s">
        <v>365</v>
      </c>
    </row>
  </sheetData>
  <sheetProtection password="EAB2" sheet="1" objects="1" scenarios="1"/>
  <mergeCells count="1">
    <mergeCell ref="G9:L20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tabColor rgb="FFFFFF00"/>
  </sheetPr>
  <dimension ref="B1:H45"/>
  <sheetViews>
    <sheetView showGridLines="0" workbookViewId="0">
      <selection activeCell="C2" sqref="C2"/>
    </sheetView>
  </sheetViews>
  <sheetFormatPr baseColWidth="10" defaultRowHeight="15" x14ac:dyDescent="0"/>
  <cols>
    <col min="1" max="1" width="6" customWidth="1"/>
    <col min="2" max="2" width="39.1640625" bestFit="1" customWidth="1"/>
    <col min="3" max="3" width="119.5" customWidth="1"/>
    <col min="4" max="4" width="3.6640625" customWidth="1"/>
    <col min="8" max="8" width="5.83203125" customWidth="1"/>
  </cols>
  <sheetData>
    <row r="1" spans="2:8" ht="8" customHeight="1" thickBot="1"/>
    <row r="2" spans="2:8" ht="16" thickBot="1">
      <c r="B2" s="13" t="s">
        <v>66</v>
      </c>
      <c r="C2" s="14" t="s">
        <v>80</v>
      </c>
    </row>
    <row r="3" spans="2:8" ht="16" thickBot="1"/>
    <row r="4" spans="2:8">
      <c r="B4" s="5" t="s">
        <v>1</v>
      </c>
      <c r="C4" s="6"/>
    </row>
    <row r="5" spans="2:8">
      <c r="B5" s="7" t="s">
        <v>102</v>
      </c>
      <c r="C5" s="8" t="str">
        <f>IF(C2="","",VLOOKUP(C2,Hoja1!A:AC,2,FALSE))</f>
        <v>Decreto 159/2017</v>
      </c>
    </row>
    <row r="6" spans="2:8">
      <c r="B6" s="7" t="s">
        <v>103</v>
      </c>
      <c r="C6" s="9">
        <f>IF(C2="","",VLOOKUP(C2,Hoja1!A:AC,3,FALSE))</f>
        <v>43025</v>
      </c>
    </row>
    <row r="7" spans="2:8" ht="16" thickBot="1">
      <c r="B7" s="10" t="s">
        <v>104</v>
      </c>
      <c r="C7" s="11">
        <f>IF(C2="","",VLOOKUP(C2,Hoja1!A:AC,4,FALSE))</f>
        <v>43390</v>
      </c>
    </row>
    <row r="8" spans="2:8" ht="16" thickBot="1"/>
    <row r="9" spans="2:8">
      <c r="B9" s="5" t="s">
        <v>319</v>
      </c>
      <c r="C9" s="23"/>
    </row>
    <row r="10" spans="2:8" ht="16" thickBot="1">
      <c r="B10" s="10" t="s">
        <v>230</v>
      </c>
      <c r="C10" s="12" t="str">
        <f>IF(C2="","",VLOOKUP(C2,Hoja1!A:AC,5,FALSE))</f>
        <v>Obligatorio</v>
      </c>
    </row>
    <row r="11" spans="2:8" ht="16" thickBot="1"/>
    <row r="12" spans="2:8">
      <c r="B12" s="5" t="s">
        <v>37</v>
      </c>
      <c r="C12" s="6"/>
      <c r="E12" s="33"/>
      <c r="F12" s="33"/>
      <c r="G12" s="33"/>
      <c r="H12" s="34"/>
    </row>
    <row r="13" spans="2:8">
      <c r="B13" s="7" t="s">
        <v>105</v>
      </c>
      <c r="C13" s="8" t="str">
        <f>IF(C2="","",VLOOKUP(C2,Hoja1!A:AC,7,FALSE))</f>
        <v>Marcado CE</v>
      </c>
      <c r="E13" s="33"/>
      <c r="F13" s="33"/>
      <c r="G13" s="33"/>
      <c r="H13" s="34"/>
    </row>
    <row r="14" spans="2:8">
      <c r="B14" s="7" t="s">
        <v>106</v>
      </c>
      <c r="C14" s="8" t="str">
        <f>IF(C2="","",VLOOKUP(C2,Hoja1!A:AC,8,FALSE))</f>
        <v>Lugares visibles</v>
      </c>
      <c r="E14" s="33"/>
      <c r="F14" s="33"/>
      <c r="G14" s="33"/>
      <c r="H14" s="34"/>
    </row>
    <row r="15" spans="2:8">
      <c r="B15" s="7" t="s">
        <v>107</v>
      </c>
      <c r="C15" s="8" t="str">
        <f>IF(C2="","",VLOOKUP(C2,Hoja1!A:AC,9,FALSE))</f>
        <v>Señal</v>
      </c>
      <c r="E15" s="33"/>
      <c r="F15" s="33"/>
      <c r="G15" s="33"/>
      <c r="H15" s="34"/>
    </row>
    <row r="16" spans="2:8">
      <c r="B16" s="7" t="s">
        <v>108</v>
      </c>
      <c r="C16" s="8" t="str">
        <f>IF(C2="","",VLOOKUP(C2,Hoja1!A:AC,10,FALSE))</f>
        <v>Planos o mapas informativos</v>
      </c>
      <c r="E16" s="33"/>
      <c r="F16" s="33"/>
      <c r="G16" s="33"/>
      <c r="H16" s="34"/>
    </row>
    <row r="17" spans="2:8">
      <c r="B17" s="7" t="s">
        <v>109</v>
      </c>
      <c r="C17" s="8" t="str">
        <f>IF(C2="","",VLOOKUP(C2,Hoja1!A:AC,11,FALSE))</f>
        <v>Visibles</v>
      </c>
      <c r="E17" s="33"/>
      <c r="F17" s="33"/>
      <c r="G17" s="33"/>
      <c r="H17" s="34"/>
    </row>
    <row r="18" spans="2:8" ht="16" thickBot="1">
      <c r="B18" s="10" t="s">
        <v>110</v>
      </c>
      <c r="C18" s="12" t="str">
        <f>IF(C2="","",VLOOKUP(C2,Hoja1!A:AC,12,FALSE))</f>
        <v>No menciona</v>
      </c>
      <c r="E18" s="33"/>
      <c r="F18" s="33"/>
      <c r="G18" s="33"/>
      <c r="H18" s="34"/>
    </row>
    <row r="19" spans="2:8" ht="16" thickBot="1">
      <c r="E19" s="33"/>
      <c r="F19" s="33"/>
      <c r="G19" s="33"/>
      <c r="H19" s="34"/>
    </row>
    <row r="20" spans="2:8">
      <c r="B20" s="5" t="s">
        <v>52</v>
      </c>
      <c r="C20" s="6"/>
      <c r="E20" s="33"/>
      <c r="F20" s="33"/>
      <c r="G20" s="33"/>
      <c r="H20" s="34"/>
    </row>
    <row r="21" spans="2:8" ht="16" thickBot="1">
      <c r="B21" s="10" t="s">
        <v>111</v>
      </c>
      <c r="C21" s="12" t="str">
        <f>IF(C2="","",VLOOKUP(C2,Hoja1!A:AC,13,FALSE))</f>
        <v>No especifica</v>
      </c>
      <c r="E21" s="33"/>
      <c r="F21" s="33"/>
      <c r="G21" s="33"/>
      <c r="H21" s="34"/>
    </row>
    <row r="22" spans="2:8" ht="16" thickBot="1">
      <c r="E22" s="33"/>
      <c r="F22" s="33"/>
      <c r="G22" s="33"/>
      <c r="H22" s="34"/>
    </row>
    <row r="23" spans="2:8">
      <c r="B23" s="5" t="s">
        <v>38</v>
      </c>
      <c r="C23" s="6"/>
      <c r="E23" s="33"/>
      <c r="F23" s="33"/>
      <c r="G23" s="33"/>
      <c r="H23" s="34"/>
    </row>
    <row r="24" spans="2:8">
      <c r="B24" s="7" t="s">
        <v>112</v>
      </c>
      <c r="C24" s="8" t="str">
        <f>IF(C2="","",VLOOKUP(C2,Hoja1!A:AC,14,FALSE))</f>
        <v>No menciona</v>
      </c>
      <c r="E24" s="33"/>
      <c r="F24" s="33"/>
      <c r="G24" s="33"/>
      <c r="H24" s="34"/>
    </row>
    <row r="25" spans="2:8">
      <c r="B25" s="7" t="s">
        <v>113</v>
      </c>
      <c r="C25" s="8" t="str">
        <f>IF(C2="","",VLOOKUP(C2,Hoja1!A:AC,15,FALSE))</f>
        <v>No</v>
      </c>
      <c r="E25" s="33"/>
      <c r="F25" s="33"/>
      <c r="G25" s="33"/>
      <c r="H25" s="34"/>
    </row>
    <row r="26" spans="2:8">
      <c r="B26" s="7" t="s">
        <v>114</v>
      </c>
      <c r="C26" s="8" t="str">
        <f>IF(C2="","",VLOOKUP(C2,Hoja1!A:AC,16,FALSE))</f>
        <v>Registro Autonómico de Desfibriladores Automáticos y Semiautomáticos Externos</v>
      </c>
      <c r="E26" s="33"/>
      <c r="F26" s="33"/>
      <c r="G26" s="33"/>
      <c r="H26" s="34"/>
    </row>
    <row r="27" spans="2:8">
      <c r="B27" s="7" t="s">
        <v>22</v>
      </c>
      <c r="C27" s="8" t="str">
        <f>IF(C2="","",VLOOKUP(C2,Hoja1!A:AC,17,FALSE))</f>
        <v>No menciona</v>
      </c>
      <c r="E27" s="33"/>
      <c r="F27" s="33"/>
      <c r="G27" s="33"/>
      <c r="H27" s="34"/>
    </row>
    <row r="28" spans="2:8">
      <c r="B28" s="7" t="s">
        <v>115</v>
      </c>
      <c r="C28" s="8" t="str">
        <f>IF(C2="","",VLOOKUP(C2,Hoja1!A:AC,18,FALSE))</f>
        <v>Empresa que instale el DEA</v>
      </c>
      <c r="E28" s="33"/>
      <c r="F28" s="33"/>
      <c r="G28" s="33"/>
      <c r="H28" s="34"/>
    </row>
    <row r="29" spans="2:8" ht="16" thickBot="1">
      <c r="B29" s="10" t="s">
        <v>88</v>
      </c>
      <c r="C29" s="12" t="str">
        <f>IF(C2="","",VLOOKUP(C2,Hoja1!A:AC,19,FALSE))</f>
        <v>13,62€/dea</v>
      </c>
      <c r="E29" s="33"/>
      <c r="F29" s="33"/>
      <c r="G29" s="33"/>
      <c r="H29" s="34"/>
    </row>
    <row r="30" spans="2:8" ht="16" thickBot="1">
      <c r="E30" s="33"/>
      <c r="F30" s="33"/>
      <c r="G30" s="33"/>
      <c r="H30" s="34"/>
    </row>
    <row r="31" spans="2:8">
      <c r="B31" s="5" t="s">
        <v>39</v>
      </c>
      <c r="C31" s="6"/>
      <c r="E31" s="33"/>
      <c r="F31" s="33"/>
      <c r="G31" s="33"/>
      <c r="H31" s="34"/>
    </row>
    <row r="32" spans="2:8">
      <c r="B32" s="7" t="s">
        <v>116</v>
      </c>
      <c r="C32" s="8" t="str">
        <f>IF(C2="","",VLOOKUP(C2,Hoja1!A:AC,20,FALSE))</f>
        <v>Personal formado y no formado si no hay nadie acreditado</v>
      </c>
      <c r="E32" s="33"/>
      <c r="F32" s="33"/>
      <c r="G32" s="33"/>
      <c r="H32" s="34"/>
    </row>
    <row r="33" spans="2:8" ht="16" thickBot="1">
      <c r="B33" s="10" t="s">
        <v>117</v>
      </c>
      <c r="C33" s="12" t="str">
        <f>IF(C2="","",VLOOKUP(C2,Hoja1!A:AC,21,FALSE))</f>
        <v>No menciona</v>
      </c>
      <c r="E33" s="33"/>
      <c r="F33" s="33"/>
      <c r="G33" s="33"/>
      <c r="H33" s="34"/>
    </row>
    <row r="34" spans="2:8" ht="16" thickBot="1">
      <c r="E34" s="33"/>
      <c r="F34" s="33"/>
      <c r="G34" s="33"/>
      <c r="H34" s="34"/>
    </row>
    <row r="35" spans="2:8">
      <c r="B35" s="5" t="s">
        <v>40</v>
      </c>
      <c r="C35" s="6"/>
      <c r="E35" s="33"/>
      <c r="F35" s="33"/>
      <c r="G35" s="33"/>
      <c r="H35" s="34"/>
    </row>
    <row r="36" spans="2:8">
      <c r="B36" s="7" t="s">
        <v>118</v>
      </c>
      <c r="C36" s="8" t="str">
        <f>IF(C2="","",VLOOKUP(C2,Hoja1!A:AC,22,FALSE))</f>
        <v>Centro de Información y Coordinación de Urgencias (CICU) dependiente del Servicio de Emergencias Sanitarias</v>
      </c>
      <c r="E36" s="33"/>
      <c r="F36" s="33"/>
      <c r="G36" s="33"/>
      <c r="H36" s="34"/>
    </row>
    <row r="37" spans="2:8">
      <c r="B37" s="7" t="s">
        <v>119</v>
      </c>
      <c r="C37" s="8" t="str">
        <f>IF(C2="","",VLOOKUP(C2,Hoja1!A:AC,23,FALSE))</f>
        <v>Responsable de la gestion del espacio</v>
      </c>
      <c r="E37" s="33"/>
      <c r="F37" s="33"/>
      <c r="G37" s="33"/>
      <c r="H37" s="34"/>
    </row>
    <row r="38" spans="2:8">
      <c r="B38" s="7" t="s">
        <v>120</v>
      </c>
      <c r="C38" s="8" t="str">
        <f>IF(C2="","",VLOOKUP(C2,Hoja1!A:AC,24,FALSE))</f>
        <v>modelo de comunicación que se encuentra disponible en la sede electrónica o portal institucional de la Generalitat en internet</v>
      </c>
    </row>
    <row r="39" spans="2:8">
      <c r="B39" s="7" t="s">
        <v>121</v>
      </c>
      <c r="C39" s="8" t="str">
        <f>IF(C2="","",VLOOKUP(C2,Hoja1!A:AC,25,FALSE))</f>
        <v>Plazo de 72 horas tras evento</v>
      </c>
    </row>
    <row r="40" spans="2:8" ht="16" thickBot="1">
      <c r="B40" s="10" t="s">
        <v>22</v>
      </c>
      <c r="C40" s="12" t="str">
        <f>IF(C2="","",VLOOKUP(C2,Hoja1!A:AC,26,FALSE))</f>
        <v>Internet</v>
      </c>
    </row>
    <row r="41" spans="2:8" ht="16" thickBot="1"/>
    <row r="42" spans="2:8">
      <c r="B42" s="5" t="s">
        <v>46</v>
      </c>
      <c r="C42" s="6"/>
    </row>
    <row r="43" spans="2:8">
      <c r="B43" s="7" t="s">
        <v>42</v>
      </c>
      <c r="C43" s="8" t="str">
        <f>IF(C2="","",VLOOKUP(C2,Hoja1!A:AC,27,FALSE))</f>
        <v>4 h</v>
      </c>
    </row>
    <row r="44" spans="2:8">
      <c r="B44" s="7" t="s">
        <v>122</v>
      </c>
      <c r="C44" s="8" t="str">
        <f>IF(C2="","",VLOOKUP(C2,Hoja1!A:AC,28,FALSE))</f>
        <v>2 h</v>
      </c>
    </row>
    <row r="45" spans="2:8" ht="16" thickBot="1">
      <c r="B45" s="10" t="s">
        <v>123</v>
      </c>
      <c r="C45" s="12" t="str">
        <f>IF(C2="","",VLOOKUP(C2,Hoja1!A:AC,29,FALSE))</f>
        <v>bianual</v>
      </c>
    </row>
  </sheetData>
  <sheetProtection password="EAB2" sheet="1" objects="1" scenarios="1"/>
  <mergeCells count="1">
    <mergeCell ref="E12:H37"/>
  </mergeCells>
  <phoneticPr fontId="1" type="noConversion"/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Hoja1!$A$2:$A$19</xm:f>
          </x14:formula1>
          <xm:sqref>C2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tabColor theme="9"/>
  </sheetPr>
  <dimension ref="A2:C24"/>
  <sheetViews>
    <sheetView showGridLines="0" workbookViewId="0">
      <selection activeCell="C12" sqref="C12"/>
    </sheetView>
  </sheetViews>
  <sheetFormatPr baseColWidth="10" defaultRowHeight="15" x14ac:dyDescent="0"/>
  <cols>
    <col min="1" max="1" width="14.83203125" customWidth="1"/>
    <col min="2" max="2" width="40.5" customWidth="1"/>
    <col min="3" max="3" width="156.1640625" customWidth="1"/>
  </cols>
  <sheetData>
    <row r="2" spans="1:3">
      <c r="A2" t="s">
        <v>318</v>
      </c>
    </row>
    <row r="3" spans="1:3" ht="16" thickBot="1">
      <c r="C3" s="16"/>
    </row>
    <row r="4" spans="1:3" ht="16" thickBot="1">
      <c r="A4" s="35" t="s">
        <v>237</v>
      </c>
      <c r="B4" s="36"/>
    </row>
    <row r="6" spans="1:3" ht="16" thickBot="1">
      <c r="C6" t="s">
        <v>320</v>
      </c>
    </row>
    <row r="7" spans="1:3">
      <c r="B7" s="17" t="s">
        <v>49</v>
      </c>
      <c r="C7" s="18" t="str">
        <f>IF($A$4="","",VLOOKUP($A$4,hoja4!$A$1:$S$58,2,FALSE))</f>
        <v>No establece</v>
      </c>
    </row>
    <row r="8" spans="1:3">
      <c r="B8" s="19" t="s">
        <v>0</v>
      </c>
      <c r="C8" s="20" t="str">
        <f>IF($A$4="","",VLOOKUP($A$4,hoja4!$A$1:$S$58,3,FALSE))</f>
        <v>Numero de personas usuarias diarias igual o superior a 500 personas</v>
      </c>
    </row>
    <row r="9" spans="1:3">
      <c r="B9" s="19" t="s">
        <v>41</v>
      </c>
      <c r="C9" s="20" t="str">
        <f>IF($A$4="","",VLOOKUP($A$4,hoja4!$A$1:$S$58,4,FALSE))</f>
        <v>Tránsito de más de 500 personas</v>
      </c>
    </row>
    <row r="10" spans="1:3">
      <c r="B10" s="19" t="s">
        <v>65</v>
      </c>
      <c r="C10" s="20" t="str">
        <f>IF($A$4="","",VLOOKUP($A$4,hoja4!$A$1:$S$58,5,FALSE))</f>
        <v>Afluencia media diaria igual o superior a 500 personas</v>
      </c>
    </row>
    <row r="11" spans="1:3">
      <c r="B11" s="19" t="s">
        <v>73</v>
      </c>
      <c r="C11" s="20" t="str">
        <f>IF($A$4="","",VLOOKUP($A$4,hoja4!$A$1:$S$58,6,FALSE))</f>
        <v>No establece</v>
      </c>
    </row>
    <row r="12" spans="1:3">
      <c r="B12" s="19" t="s">
        <v>75</v>
      </c>
      <c r="C12" s="20" t="str">
        <f>IF($A$4="","",VLOOKUP($A$4,hoja4!$A$1:$S$58,7,FALSE))</f>
        <v>No establece</v>
      </c>
    </row>
    <row r="13" spans="1:3">
      <c r="B13" s="19" t="s">
        <v>76</v>
      </c>
      <c r="C13" s="20" t="str">
        <f>IF($A$4="","",VLOOKUP($A$4,hoja4!$A$1:$S$58,8,FALSE))</f>
        <v>poblaciones de más de 50.000 habitantes y con una afluencia media diaria superior a 1.000 usuarios (Recomienda:afluencia media diaria superior a 500 personas)</v>
      </c>
    </row>
    <row r="14" spans="1:3">
      <c r="B14" s="19" t="s">
        <v>77</v>
      </c>
      <c r="C14" s="20" t="str">
        <f>IF($A$4="","",VLOOKUP($A$4,hoja4!$A$1:$S$58,9,FALSE))</f>
        <v>con capacidad o aforo igual o superior a 2.000 personas</v>
      </c>
    </row>
    <row r="15" spans="1:3">
      <c r="B15" s="19" t="s">
        <v>78</v>
      </c>
      <c r="C15" s="20" t="str">
        <f>IF($A$4="","",VLOOKUP($A$4,hoja4!$A$1:$S$58,10,FALSE))</f>
        <v>No establece</v>
      </c>
    </row>
    <row r="16" spans="1:3">
      <c r="B16" s="19" t="s">
        <v>79</v>
      </c>
      <c r="C16" s="20" t="str">
        <f>IF($A$4="","",VLOOKUP($A$4,hoja4!$A$1:$S$58,11,FALSE))</f>
        <v>No establece</v>
      </c>
    </row>
    <row r="17" spans="2:3">
      <c r="B17" s="19" t="s">
        <v>80</v>
      </c>
      <c r="C17" s="20" t="str">
        <f>IF($A$4="","",VLOOKUP($A$4,hoja4!$A$1:$S$58,12,FALSE))</f>
        <v>el número de personas usuarias diarias sea igual o superior a 500</v>
      </c>
    </row>
    <row r="18" spans="2:3">
      <c r="B18" s="19" t="s">
        <v>81</v>
      </c>
      <c r="C18" s="20" t="str">
        <f>IF($A$4="","",VLOOKUP($A$4,hoja4!$A$1:$S$58,13,FALSE))</f>
        <v>Aforo autorizado superior a 700 personas</v>
      </c>
    </row>
    <row r="19" spans="2:3">
      <c r="B19" s="19" t="s">
        <v>82</v>
      </c>
      <c r="C19" s="20" t="str">
        <f>IF($A$4="","",VLOOKUP($A$4,hoja4!$A$1:$S$58,14,FALSE))</f>
        <v>No establece</v>
      </c>
    </row>
    <row r="20" spans="2:3">
      <c r="B20" s="19" t="s">
        <v>83</v>
      </c>
      <c r="C20" s="20" t="str">
        <f>IF($A$4="","",VLOOKUP($A$4,hoja4!$A$1:$S$58,15,FALSE))</f>
        <v>Todos (recomienda)</v>
      </c>
    </row>
    <row r="21" spans="2:3">
      <c r="B21" s="19" t="s">
        <v>84</v>
      </c>
      <c r="C21" s="20" t="str">
        <f>IF($A$4="","",VLOOKUP($A$4,hoja4!$A$1:$S$58,16,FALSE))</f>
        <v>Aforo igual o superior a 2.000 personas</v>
      </c>
    </row>
    <row r="22" spans="2:3">
      <c r="B22" s="19" t="s">
        <v>85</v>
      </c>
      <c r="C22" s="20" t="str">
        <f>IF($A$4="","",VLOOKUP($A$4,hoja4!$A$1:$S$58,17,FALSE))</f>
        <v>No establece</v>
      </c>
    </row>
    <row r="23" spans="2:3">
      <c r="B23" s="19" t="s">
        <v>86</v>
      </c>
      <c r="C23" s="20" t="str">
        <f>IF($A$4="","",VLOOKUP($A$4,hoja4!$A$1:$S$58,18,FALSE))</f>
        <v>No establece</v>
      </c>
    </row>
    <row r="24" spans="2:3">
      <c r="B24" s="21" t="s">
        <v>87</v>
      </c>
      <c r="C24" s="22" t="str">
        <f>IF($A$4="","",VLOOKUP($A$4,hoja4!$A$1:$S$58,19,FALSE))</f>
        <v>No establece</v>
      </c>
    </row>
  </sheetData>
  <sheetProtection password="EAB2" sheet="1" objects="1" scenarios="1"/>
  <mergeCells count="1">
    <mergeCell ref="A4:B4"/>
  </mergeCells>
  <pageMargins left="0.75" right="0.75" top="1" bottom="1" header="0.5" footer="0.5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Hoja3!$A$1:$A$56</xm:f>
          </x14:formula1>
          <xm:sqref>A4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 enableFormatConditionsCalculation="0"/>
  <dimension ref="A1:S58"/>
  <sheetViews>
    <sheetView workbookViewId="0">
      <pane xSplit="1" topLeftCell="B1" activePane="topRight" state="frozen"/>
      <selection pane="topRight" activeCell="P37" sqref="P37"/>
    </sheetView>
  </sheetViews>
  <sheetFormatPr baseColWidth="10" defaultRowHeight="15" x14ac:dyDescent="0"/>
  <cols>
    <col min="1" max="1" width="20" bestFit="1" customWidth="1"/>
    <col min="2" max="2" width="17.1640625" bestFit="1" customWidth="1"/>
    <col min="3" max="3" width="23.83203125" customWidth="1"/>
    <col min="5" max="5" width="17.6640625" bestFit="1" customWidth="1"/>
    <col min="6" max="6" width="18.6640625" bestFit="1" customWidth="1"/>
    <col min="7" max="7" width="20.1640625" bestFit="1" customWidth="1"/>
    <col min="8" max="8" width="21.83203125" customWidth="1"/>
    <col min="9" max="9" width="19.6640625" bestFit="1" customWidth="1"/>
    <col min="12" max="12" width="16.5" customWidth="1"/>
    <col min="13" max="13" width="15.1640625" customWidth="1"/>
    <col min="15" max="15" width="17.83203125" customWidth="1"/>
    <col min="23" max="23" width="16" bestFit="1" customWidth="1"/>
    <col min="27" max="27" width="18.1640625" bestFit="1" customWidth="1"/>
  </cols>
  <sheetData>
    <row r="1" spans="1:19">
      <c r="B1" t="s">
        <v>49</v>
      </c>
      <c r="C1" t="s">
        <v>314</v>
      </c>
      <c r="D1" t="s">
        <v>41</v>
      </c>
      <c r="E1" t="s">
        <v>65</v>
      </c>
      <c r="F1" t="s">
        <v>73</v>
      </c>
      <c r="G1" t="s">
        <v>75</v>
      </c>
      <c r="H1" t="s">
        <v>76</v>
      </c>
      <c r="I1" t="s">
        <v>77</v>
      </c>
      <c r="J1" t="s">
        <v>78</v>
      </c>
      <c r="K1" t="s">
        <v>79</v>
      </c>
      <c r="L1" t="s">
        <v>80</v>
      </c>
      <c r="M1" t="s">
        <v>81</v>
      </c>
      <c r="N1" t="s">
        <v>82</v>
      </c>
      <c r="O1" t="s">
        <v>83</v>
      </c>
      <c r="P1" t="s">
        <v>84</v>
      </c>
      <c r="Q1" t="s">
        <v>85</v>
      </c>
      <c r="R1" t="s">
        <v>86</v>
      </c>
      <c r="S1" t="s">
        <v>87</v>
      </c>
    </row>
    <row r="2" spans="1:19">
      <c r="A2" t="s">
        <v>231</v>
      </c>
      <c r="B2" t="s">
        <v>140</v>
      </c>
      <c r="C2" t="s">
        <v>284</v>
      </c>
      <c r="D2" t="s">
        <v>140</v>
      </c>
      <c r="E2" t="s">
        <v>328</v>
      </c>
      <c r="F2" t="s">
        <v>140</v>
      </c>
      <c r="G2" t="s">
        <v>140</v>
      </c>
      <c r="H2" t="s">
        <v>140</v>
      </c>
      <c r="I2" t="s">
        <v>310</v>
      </c>
      <c r="J2" t="s">
        <v>140</v>
      </c>
      <c r="K2" t="s">
        <v>140</v>
      </c>
      <c r="L2" t="s">
        <v>140</v>
      </c>
      <c r="M2" t="s">
        <v>140</v>
      </c>
      <c r="N2" t="s">
        <v>140</v>
      </c>
      <c r="O2" t="s">
        <v>140</v>
      </c>
      <c r="P2" t="s">
        <v>140</v>
      </c>
      <c r="Q2" t="s">
        <v>140</v>
      </c>
      <c r="R2" t="s">
        <v>140</v>
      </c>
      <c r="S2" t="s">
        <v>140</v>
      </c>
    </row>
    <row r="3" spans="1:19">
      <c r="A3" t="s">
        <v>263</v>
      </c>
      <c r="B3" t="s">
        <v>140</v>
      </c>
      <c r="C3" t="s">
        <v>285</v>
      </c>
      <c r="D3" t="s">
        <v>290</v>
      </c>
      <c r="E3" t="s">
        <v>328</v>
      </c>
      <c r="F3" t="s">
        <v>140</v>
      </c>
      <c r="G3" t="s">
        <v>140</v>
      </c>
      <c r="H3" t="s">
        <v>295</v>
      </c>
      <c r="I3" t="s">
        <v>310</v>
      </c>
      <c r="J3" t="s">
        <v>140</v>
      </c>
      <c r="K3" t="s">
        <v>140</v>
      </c>
      <c r="L3" t="s">
        <v>140</v>
      </c>
      <c r="M3" t="s">
        <v>294</v>
      </c>
      <c r="N3" t="s">
        <v>140</v>
      </c>
      <c r="O3" t="s">
        <v>362</v>
      </c>
      <c r="P3" t="s">
        <v>354</v>
      </c>
      <c r="Q3" t="s">
        <v>140</v>
      </c>
      <c r="R3" t="s">
        <v>140</v>
      </c>
      <c r="S3" t="s">
        <v>140</v>
      </c>
    </row>
    <row r="4" spans="1:19">
      <c r="A4" t="s">
        <v>232</v>
      </c>
      <c r="B4" t="s">
        <v>140</v>
      </c>
      <c r="C4" t="s">
        <v>286</v>
      </c>
      <c r="D4" t="s">
        <v>291</v>
      </c>
      <c r="E4" t="s">
        <v>286</v>
      </c>
      <c r="F4" t="s">
        <v>140</v>
      </c>
      <c r="G4" t="s">
        <v>140</v>
      </c>
      <c r="H4" t="s">
        <v>295</v>
      </c>
      <c r="I4" t="s">
        <v>309</v>
      </c>
      <c r="J4" t="s">
        <v>140</v>
      </c>
      <c r="K4" t="s">
        <v>140</v>
      </c>
      <c r="L4" s="37" t="s">
        <v>373</v>
      </c>
      <c r="M4" t="s">
        <v>295</v>
      </c>
      <c r="N4" t="s">
        <v>140</v>
      </c>
      <c r="O4" t="s">
        <v>362</v>
      </c>
      <c r="P4" t="s">
        <v>295</v>
      </c>
      <c r="Q4" t="s">
        <v>140</v>
      </c>
      <c r="R4" t="s">
        <v>140</v>
      </c>
      <c r="S4" t="s">
        <v>140</v>
      </c>
    </row>
    <row r="5" spans="1:19">
      <c r="A5" t="s">
        <v>233</v>
      </c>
      <c r="B5" t="s">
        <v>140</v>
      </c>
      <c r="C5" t="s">
        <v>286</v>
      </c>
      <c r="D5" t="s">
        <v>291</v>
      </c>
      <c r="E5" t="s">
        <v>286</v>
      </c>
      <c r="F5" t="s">
        <v>140</v>
      </c>
      <c r="G5" t="s">
        <v>140</v>
      </c>
      <c r="H5" t="s">
        <v>295</v>
      </c>
      <c r="I5" t="s">
        <v>295</v>
      </c>
      <c r="J5" t="s">
        <v>140</v>
      </c>
      <c r="K5" t="s">
        <v>140</v>
      </c>
      <c r="L5" s="37" t="s">
        <v>373</v>
      </c>
      <c r="M5" t="s">
        <v>295</v>
      </c>
      <c r="N5" t="s">
        <v>140</v>
      </c>
      <c r="O5" t="s">
        <v>362</v>
      </c>
      <c r="P5" t="s">
        <v>140</v>
      </c>
      <c r="Q5" t="s">
        <v>140</v>
      </c>
      <c r="R5" t="s">
        <v>140</v>
      </c>
      <c r="S5" t="s">
        <v>140</v>
      </c>
    </row>
    <row r="6" spans="1:19">
      <c r="A6" t="s">
        <v>234</v>
      </c>
      <c r="B6" t="s">
        <v>140</v>
      </c>
      <c r="C6" t="s">
        <v>286</v>
      </c>
      <c r="D6" t="s">
        <v>291</v>
      </c>
      <c r="E6" t="s">
        <v>329</v>
      </c>
      <c r="F6" t="s">
        <v>140</v>
      </c>
      <c r="G6" t="s">
        <v>140</v>
      </c>
      <c r="H6" t="s">
        <v>300</v>
      </c>
      <c r="I6" t="s">
        <v>308</v>
      </c>
      <c r="J6" t="s">
        <v>140</v>
      </c>
      <c r="K6" t="s">
        <v>140</v>
      </c>
      <c r="L6" s="37" t="s">
        <v>373</v>
      </c>
      <c r="M6" t="s">
        <v>296</v>
      </c>
      <c r="N6" t="s">
        <v>140</v>
      </c>
      <c r="O6" t="s">
        <v>362</v>
      </c>
      <c r="P6" t="s">
        <v>355</v>
      </c>
      <c r="Q6" t="s">
        <v>140</v>
      </c>
      <c r="R6" t="s">
        <v>140</v>
      </c>
      <c r="S6" t="s">
        <v>140</v>
      </c>
    </row>
    <row r="7" spans="1:19">
      <c r="A7" t="s">
        <v>235</v>
      </c>
      <c r="B7" t="s">
        <v>140</v>
      </c>
      <c r="C7" t="s">
        <v>286</v>
      </c>
      <c r="D7" t="s">
        <v>291</v>
      </c>
      <c r="E7" t="s">
        <v>329</v>
      </c>
      <c r="F7" t="s">
        <v>140</v>
      </c>
      <c r="G7" t="s">
        <v>140</v>
      </c>
      <c r="H7" t="s">
        <v>300</v>
      </c>
      <c r="I7" t="s">
        <v>308</v>
      </c>
      <c r="J7" t="s">
        <v>140</v>
      </c>
      <c r="K7" t="s">
        <v>140</v>
      </c>
      <c r="L7" s="37" t="s">
        <v>373</v>
      </c>
      <c r="M7" t="s">
        <v>296</v>
      </c>
      <c r="N7" t="s">
        <v>140</v>
      </c>
      <c r="O7" t="s">
        <v>362</v>
      </c>
      <c r="P7" t="s">
        <v>355</v>
      </c>
      <c r="Q7" t="s">
        <v>140</v>
      </c>
      <c r="R7" t="s">
        <v>140</v>
      </c>
      <c r="S7" t="s">
        <v>140</v>
      </c>
    </row>
    <row r="8" spans="1:19">
      <c r="A8" t="s">
        <v>236</v>
      </c>
      <c r="B8" t="s">
        <v>140</v>
      </c>
      <c r="C8" t="s">
        <v>287</v>
      </c>
      <c r="D8" t="s">
        <v>291</v>
      </c>
      <c r="E8" t="s">
        <v>329</v>
      </c>
      <c r="F8" t="s">
        <v>140</v>
      </c>
      <c r="G8" t="s">
        <v>140</v>
      </c>
      <c r="H8" t="s">
        <v>300</v>
      </c>
      <c r="I8" t="s">
        <v>308</v>
      </c>
      <c r="J8" t="s">
        <v>140</v>
      </c>
      <c r="K8" t="s">
        <v>140</v>
      </c>
      <c r="L8" s="37" t="s">
        <v>374</v>
      </c>
      <c r="M8" t="s">
        <v>297</v>
      </c>
      <c r="N8" t="s">
        <v>140</v>
      </c>
      <c r="O8" t="s">
        <v>140</v>
      </c>
      <c r="P8" t="s">
        <v>356</v>
      </c>
      <c r="Q8" t="s">
        <v>140</v>
      </c>
      <c r="R8" t="s">
        <v>140</v>
      </c>
      <c r="S8" t="s">
        <v>140</v>
      </c>
    </row>
    <row r="9" spans="1:19">
      <c r="A9" t="s">
        <v>237</v>
      </c>
      <c r="B9" t="s">
        <v>140</v>
      </c>
      <c r="C9" t="s">
        <v>288</v>
      </c>
      <c r="D9" t="s">
        <v>292</v>
      </c>
      <c r="E9" t="s">
        <v>330</v>
      </c>
      <c r="F9" t="s">
        <v>140</v>
      </c>
      <c r="G9" t="s">
        <v>140</v>
      </c>
      <c r="H9" t="s">
        <v>302</v>
      </c>
      <c r="I9" t="s">
        <v>310</v>
      </c>
      <c r="J9" t="s">
        <v>140</v>
      </c>
      <c r="K9" t="s">
        <v>140</v>
      </c>
      <c r="L9" t="s">
        <v>375</v>
      </c>
      <c r="M9" t="s">
        <v>298</v>
      </c>
      <c r="N9" t="s">
        <v>140</v>
      </c>
      <c r="O9" t="s">
        <v>362</v>
      </c>
      <c r="P9" t="s">
        <v>299</v>
      </c>
      <c r="Q9" t="s">
        <v>140</v>
      </c>
      <c r="R9" t="s">
        <v>140</v>
      </c>
      <c r="S9" t="s">
        <v>140</v>
      </c>
    </row>
    <row r="10" spans="1:19">
      <c r="A10" t="s">
        <v>229</v>
      </c>
      <c r="B10" t="s">
        <v>140</v>
      </c>
      <c r="C10" t="s">
        <v>288</v>
      </c>
      <c r="D10" t="s">
        <v>334</v>
      </c>
      <c r="E10" t="s">
        <v>330</v>
      </c>
      <c r="F10" t="s">
        <v>140</v>
      </c>
      <c r="G10" t="s">
        <v>140</v>
      </c>
      <c r="H10" t="s">
        <v>302</v>
      </c>
      <c r="I10" t="s">
        <v>310</v>
      </c>
      <c r="J10" t="s">
        <v>140</v>
      </c>
      <c r="K10" t="s">
        <v>140</v>
      </c>
      <c r="L10" t="s">
        <v>375</v>
      </c>
      <c r="M10" t="s">
        <v>298</v>
      </c>
      <c r="N10" t="s">
        <v>140</v>
      </c>
      <c r="O10" t="s">
        <v>362</v>
      </c>
      <c r="P10" t="s">
        <v>357</v>
      </c>
      <c r="Q10" t="s">
        <v>140</v>
      </c>
      <c r="R10" t="s">
        <v>140</v>
      </c>
      <c r="S10" t="s">
        <v>140</v>
      </c>
    </row>
    <row r="11" spans="1:19">
      <c r="A11" t="s">
        <v>238</v>
      </c>
      <c r="B11" t="s">
        <v>140</v>
      </c>
      <c r="C11" t="s">
        <v>8</v>
      </c>
      <c r="D11" t="s">
        <v>334</v>
      </c>
      <c r="E11" t="s">
        <v>331</v>
      </c>
      <c r="F11" t="s">
        <v>140</v>
      </c>
      <c r="G11" t="s">
        <v>140</v>
      </c>
      <c r="H11" t="s">
        <v>140</v>
      </c>
      <c r="I11" t="s">
        <v>310</v>
      </c>
      <c r="J11" t="s">
        <v>140</v>
      </c>
      <c r="K11" t="s">
        <v>140</v>
      </c>
      <c r="L11" t="s">
        <v>376</v>
      </c>
      <c r="M11" t="s">
        <v>298</v>
      </c>
      <c r="N11" t="s">
        <v>140</v>
      </c>
      <c r="O11" t="s">
        <v>362</v>
      </c>
      <c r="P11" s="15" t="s">
        <v>299</v>
      </c>
      <c r="Q11" t="s">
        <v>140</v>
      </c>
      <c r="R11" t="s">
        <v>140</v>
      </c>
      <c r="S11" t="s">
        <v>140</v>
      </c>
    </row>
    <row r="12" spans="1:19">
      <c r="A12" t="s">
        <v>239</v>
      </c>
      <c r="B12" t="s">
        <v>140</v>
      </c>
      <c r="C12" t="s">
        <v>8</v>
      </c>
      <c r="D12" t="s">
        <v>334</v>
      </c>
      <c r="E12" t="s">
        <v>331</v>
      </c>
      <c r="F12" t="s">
        <v>140</v>
      </c>
      <c r="G12" t="s">
        <v>140</v>
      </c>
      <c r="H12" t="s">
        <v>303</v>
      </c>
      <c r="I12" t="s">
        <v>310</v>
      </c>
      <c r="J12" t="s">
        <v>140</v>
      </c>
      <c r="K12" t="s">
        <v>140</v>
      </c>
      <c r="L12" t="s">
        <v>376</v>
      </c>
      <c r="M12" t="s">
        <v>298</v>
      </c>
      <c r="N12" t="s">
        <v>140</v>
      </c>
      <c r="O12" t="s">
        <v>362</v>
      </c>
      <c r="P12" s="15" t="s">
        <v>299</v>
      </c>
      <c r="Q12" t="s">
        <v>140</v>
      </c>
      <c r="R12" t="s">
        <v>140</v>
      </c>
      <c r="S12" t="s">
        <v>140</v>
      </c>
    </row>
    <row r="13" spans="1:19">
      <c r="A13" t="s">
        <v>240</v>
      </c>
      <c r="B13" t="s">
        <v>140</v>
      </c>
      <c r="C13" t="s">
        <v>8</v>
      </c>
      <c r="D13" t="s">
        <v>334</v>
      </c>
      <c r="E13" t="s">
        <v>331</v>
      </c>
      <c r="F13" t="s">
        <v>140</v>
      </c>
      <c r="G13" t="s">
        <v>140</v>
      </c>
      <c r="H13" t="s">
        <v>140</v>
      </c>
      <c r="I13" t="s">
        <v>310</v>
      </c>
      <c r="J13" t="s">
        <v>140</v>
      </c>
      <c r="K13" t="s">
        <v>140</v>
      </c>
      <c r="L13" t="s">
        <v>376</v>
      </c>
      <c r="M13" t="s">
        <v>298</v>
      </c>
      <c r="N13" t="s">
        <v>140</v>
      </c>
      <c r="O13" t="s">
        <v>362</v>
      </c>
      <c r="P13" s="15" t="s">
        <v>299</v>
      </c>
      <c r="Q13" t="s">
        <v>140</v>
      </c>
      <c r="R13" t="s">
        <v>140</v>
      </c>
      <c r="S13" t="s">
        <v>140</v>
      </c>
    </row>
    <row r="14" spans="1:19">
      <c r="A14" t="s">
        <v>241</v>
      </c>
      <c r="B14" t="s">
        <v>140</v>
      </c>
      <c r="C14" t="s">
        <v>8</v>
      </c>
      <c r="D14" t="s">
        <v>334</v>
      </c>
      <c r="E14" t="s">
        <v>331</v>
      </c>
      <c r="F14" t="s">
        <v>140</v>
      </c>
      <c r="G14" t="s">
        <v>140</v>
      </c>
      <c r="H14" t="s">
        <v>140</v>
      </c>
      <c r="I14" t="s">
        <v>311</v>
      </c>
      <c r="J14" t="s">
        <v>140</v>
      </c>
      <c r="K14" t="s">
        <v>140</v>
      </c>
      <c r="L14" t="s">
        <v>376</v>
      </c>
      <c r="M14" t="s">
        <v>298</v>
      </c>
      <c r="N14" t="s">
        <v>140</v>
      </c>
      <c r="O14" t="s">
        <v>140</v>
      </c>
      <c r="P14" s="15" t="s">
        <v>299</v>
      </c>
      <c r="Q14" t="s">
        <v>140</v>
      </c>
      <c r="R14" t="s">
        <v>140</v>
      </c>
      <c r="S14" t="s">
        <v>140</v>
      </c>
    </row>
    <row r="15" spans="1:19">
      <c r="A15" t="s">
        <v>36</v>
      </c>
      <c r="B15" t="s">
        <v>140</v>
      </c>
      <c r="C15" t="s">
        <v>8</v>
      </c>
      <c r="D15" t="s">
        <v>336</v>
      </c>
      <c r="E15" t="s">
        <v>337</v>
      </c>
      <c r="F15" t="s">
        <v>140</v>
      </c>
      <c r="G15" t="s">
        <v>140</v>
      </c>
      <c r="H15" t="s">
        <v>304</v>
      </c>
      <c r="I15" t="s">
        <v>311</v>
      </c>
      <c r="J15" t="s">
        <v>140</v>
      </c>
      <c r="K15" t="s">
        <v>140</v>
      </c>
      <c r="L15" t="s">
        <v>377</v>
      </c>
      <c r="M15" t="s">
        <v>298</v>
      </c>
      <c r="N15" t="s">
        <v>140</v>
      </c>
      <c r="O15" t="s">
        <v>140</v>
      </c>
      <c r="P15" t="s">
        <v>358</v>
      </c>
      <c r="Q15" t="s">
        <v>140</v>
      </c>
      <c r="R15" t="s">
        <v>140</v>
      </c>
      <c r="S15" t="s">
        <v>140</v>
      </c>
    </row>
    <row r="16" spans="1:19">
      <c r="A16" t="s">
        <v>315</v>
      </c>
      <c r="B16" t="s">
        <v>140</v>
      </c>
      <c r="C16" t="s">
        <v>140</v>
      </c>
      <c r="D16" t="s">
        <v>140</v>
      </c>
      <c r="E16" t="s">
        <v>140</v>
      </c>
      <c r="F16" t="s">
        <v>140</v>
      </c>
      <c r="G16" t="s">
        <v>140</v>
      </c>
      <c r="H16" t="s">
        <v>140</v>
      </c>
      <c r="I16" t="s">
        <v>311</v>
      </c>
      <c r="J16" t="s">
        <v>140</v>
      </c>
      <c r="K16" t="s">
        <v>140</v>
      </c>
      <c r="L16" t="s">
        <v>140</v>
      </c>
      <c r="M16" t="s">
        <v>140</v>
      </c>
      <c r="N16" t="s">
        <v>140</v>
      </c>
      <c r="O16" t="s">
        <v>140</v>
      </c>
      <c r="P16" s="15" t="s">
        <v>299</v>
      </c>
      <c r="Q16" t="s">
        <v>140</v>
      </c>
      <c r="R16" t="s">
        <v>140</v>
      </c>
      <c r="S16" t="s">
        <v>140</v>
      </c>
    </row>
    <row r="17" spans="1:19">
      <c r="A17" t="s">
        <v>242</v>
      </c>
      <c r="B17" t="s">
        <v>140</v>
      </c>
      <c r="C17" t="s">
        <v>8</v>
      </c>
      <c r="D17" t="s">
        <v>334</v>
      </c>
      <c r="E17" t="s">
        <v>331</v>
      </c>
      <c r="F17" t="s">
        <v>140</v>
      </c>
      <c r="G17" t="s">
        <v>140</v>
      </c>
      <c r="H17" t="s">
        <v>140</v>
      </c>
      <c r="I17" t="s">
        <v>308</v>
      </c>
      <c r="J17" t="s">
        <v>140</v>
      </c>
      <c r="K17" t="s">
        <v>140</v>
      </c>
      <c r="L17" t="s">
        <v>140</v>
      </c>
      <c r="M17" t="s">
        <v>298</v>
      </c>
      <c r="N17" t="s">
        <v>140</v>
      </c>
      <c r="O17" t="s">
        <v>140</v>
      </c>
      <c r="P17" s="15" t="s">
        <v>299</v>
      </c>
      <c r="Q17" t="s">
        <v>140</v>
      </c>
      <c r="R17" t="s">
        <v>140</v>
      </c>
      <c r="S17" t="s">
        <v>140</v>
      </c>
    </row>
    <row r="18" spans="1:19">
      <c r="A18" t="s">
        <v>243</v>
      </c>
      <c r="B18" t="s">
        <v>140</v>
      </c>
      <c r="C18" t="s">
        <v>8</v>
      </c>
      <c r="D18" t="s">
        <v>334</v>
      </c>
      <c r="E18" t="s">
        <v>331</v>
      </c>
      <c r="F18" t="s">
        <v>140</v>
      </c>
      <c r="G18" t="s">
        <v>140</v>
      </c>
      <c r="H18" t="s">
        <v>303</v>
      </c>
      <c r="I18" t="s">
        <v>308</v>
      </c>
      <c r="J18" t="s">
        <v>140</v>
      </c>
      <c r="K18" t="s">
        <v>140</v>
      </c>
      <c r="L18" s="15" t="s">
        <v>376</v>
      </c>
      <c r="M18" t="s">
        <v>298</v>
      </c>
      <c r="N18" t="s">
        <v>140</v>
      </c>
      <c r="O18" s="15" t="s">
        <v>362</v>
      </c>
      <c r="P18" s="15" t="s">
        <v>299</v>
      </c>
      <c r="Q18" t="s">
        <v>140</v>
      </c>
      <c r="R18" t="s">
        <v>140</v>
      </c>
      <c r="S18" t="s">
        <v>140</v>
      </c>
    </row>
    <row r="19" spans="1:19">
      <c r="A19" t="s">
        <v>244</v>
      </c>
      <c r="B19" t="s">
        <v>140</v>
      </c>
      <c r="C19" t="s">
        <v>8</v>
      </c>
      <c r="D19" t="s">
        <v>334</v>
      </c>
      <c r="E19" t="s">
        <v>331</v>
      </c>
      <c r="F19" t="s">
        <v>140</v>
      </c>
      <c r="G19" t="s">
        <v>140</v>
      </c>
      <c r="H19" t="s">
        <v>140</v>
      </c>
      <c r="I19" t="s">
        <v>308</v>
      </c>
      <c r="J19" t="s">
        <v>140</v>
      </c>
      <c r="K19" t="s">
        <v>140</v>
      </c>
      <c r="L19" s="15" t="s">
        <v>376</v>
      </c>
      <c r="M19" t="s">
        <v>140</v>
      </c>
      <c r="N19" t="s">
        <v>140</v>
      </c>
      <c r="O19" s="15" t="s">
        <v>362</v>
      </c>
      <c r="P19" s="15" t="s">
        <v>299</v>
      </c>
      <c r="Q19" t="s">
        <v>140</v>
      </c>
      <c r="R19" t="s">
        <v>140</v>
      </c>
      <c r="S19" t="s">
        <v>140</v>
      </c>
    </row>
    <row r="20" spans="1:19">
      <c r="A20" t="s">
        <v>245</v>
      </c>
      <c r="B20" t="s">
        <v>140</v>
      </c>
      <c r="C20" t="s">
        <v>8</v>
      </c>
      <c r="D20" t="s">
        <v>334</v>
      </c>
      <c r="E20" t="s">
        <v>331</v>
      </c>
      <c r="F20" t="s">
        <v>140</v>
      </c>
      <c r="G20" t="s">
        <v>140</v>
      </c>
      <c r="H20" t="s">
        <v>140</v>
      </c>
      <c r="I20" t="s">
        <v>308</v>
      </c>
      <c r="J20" t="s">
        <v>140</v>
      </c>
      <c r="K20" t="s">
        <v>140</v>
      </c>
      <c r="L20" s="15" t="s">
        <v>376</v>
      </c>
      <c r="M20" s="15" t="s">
        <v>298</v>
      </c>
      <c r="N20" t="s">
        <v>140</v>
      </c>
      <c r="O20" t="s">
        <v>362</v>
      </c>
      <c r="P20" s="15" t="s">
        <v>299</v>
      </c>
      <c r="Q20" t="s">
        <v>140</v>
      </c>
      <c r="R20" t="s">
        <v>140</v>
      </c>
      <c r="S20" t="s">
        <v>140</v>
      </c>
    </row>
    <row r="21" spans="1:19">
      <c r="A21" t="s">
        <v>246</v>
      </c>
      <c r="B21" t="s">
        <v>140</v>
      </c>
      <c r="C21" t="s">
        <v>8</v>
      </c>
      <c r="D21" t="s">
        <v>292</v>
      </c>
      <c r="E21" t="s">
        <v>331</v>
      </c>
      <c r="F21" t="s">
        <v>140</v>
      </c>
      <c r="G21" t="s">
        <v>140</v>
      </c>
      <c r="H21" t="s">
        <v>140</v>
      </c>
      <c r="I21" t="s">
        <v>308</v>
      </c>
      <c r="J21" t="s">
        <v>140</v>
      </c>
      <c r="K21" t="s">
        <v>140</v>
      </c>
      <c r="L21" t="s">
        <v>140</v>
      </c>
      <c r="M21" s="15" t="s">
        <v>298</v>
      </c>
      <c r="N21" t="s">
        <v>140</v>
      </c>
      <c r="O21" t="s">
        <v>362</v>
      </c>
      <c r="P21" s="15" t="s">
        <v>299</v>
      </c>
      <c r="Q21" t="s">
        <v>140</v>
      </c>
      <c r="R21" t="s">
        <v>140</v>
      </c>
      <c r="S21" t="s">
        <v>140</v>
      </c>
    </row>
    <row r="22" spans="1:19">
      <c r="A22" t="s">
        <v>247</v>
      </c>
      <c r="B22" t="s">
        <v>140</v>
      </c>
      <c r="C22" t="s">
        <v>8</v>
      </c>
      <c r="D22" t="s">
        <v>334</v>
      </c>
      <c r="E22" t="s">
        <v>331</v>
      </c>
      <c r="F22" t="s">
        <v>140</v>
      </c>
      <c r="G22" t="s">
        <v>140</v>
      </c>
      <c r="H22" t="s">
        <v>140</v>
      </c>
      <c r="I22" t="s">
        <v>308</v>
      </c>
      <c r="J22" t="s">
        <v>140</v>
      </c>
      <c r="K22" t="s">
        <v>140</v>
      </c>
      <c r="L22" s="15" t="s">
        <v>376</v>
      </c>
      <c r="M22" s="15" t="s">
        <v>298</v>
      </c>
      <c r="N22" t="s">
        <v>140</v>
      </c>
      <c r="O22" t="s">
        <v>362</v>
      </c>
      <c r="P22" s="15" t="s">
        <v>299</v>
      </c>
      <c r="Q22" t="s">
        <v>140</v>
      </c>
      <c r="R22" t="s">
        <v>140</v>
      </c>
      <c r="S22" t="s">
        <v>140</v>
      </c>
    </row>
    <row r="23" spans="1:19">
      <c r="A23" t="s">
        <v>248</v>
      </c>
      <c r="B23" t="s">
        <v>140</v>
      </c>
      <c r="C23" t="s">
        <v>8</v>
      </c>
      <c r="D23" t="s">
        <v>334</v>
      </c>
      <c r="E23" t="s">
        <v>331</v>
      </c>
      <c r="F23" t="s">
        <v>140</v>
      </c>
      <c r="G23" t="s">
        <v>140</v>
      </c>
      <c r="H23" t="s">
        <v>140</v>
      </c>
      <c r="I23" t="s">
        <v>308</v>
      </c>
      <c r="J23" t="s">
        <v>140</v>
      </c>
      <c r="K23" t="s">
        <v>140</v>
      </c>
      <c r="L23" s="15" t="s">
        <v>376</v>
      </c>
      <c r="M23" s="15" t="s">
        <v>298</v>
      </c>
      <c r="N23" t="s">
        <v>140</v>
      </c>
      <c r="O23" t="s">
        <v>362</v>
      </c>
      <c r="P23" s="15" t="s">
        <v>299</v>
      </c>
      <c r="Q23" t="s">
        <v>140</v>
      </c>
      <c r="R23" t="s">
        <v>140</v>
      </c>
      <c r="S23" t="s">
        <v>140</v>
      </c>
    </row>
    <row r="24" spans="1:19">
      <c r="A24" t="s">
        <v>249</v>
      </c>
      <c r="B24" t="s">
        <v>140</v>
      </c>
      <c r="C24" t="s">
        <v>8</v>
      </c>
      <c r="D24" t="s">
        <v>334</v>
      </c>
      <c r="E24" t="s">
        <v>331</v>
      </c>
      <c r="F24" t="s">
        <v>140</v>
      </c>
      <c r="G24" t="s">
        <v>140</v>
      </c>
      <c r="H24" t="s">
        <v>140</v>
      </c>
      <c r="I24" t="s">
        <v>308</v>
      </c>
      <c r="J24" t="s">
        <v>140</v>
      </c>
      <c r="K24" t="s">
        <v>140</v>
      </c>
      <c r="L24" s="15" t="s">
        <v>376</v>
      </c>
      <c r="M24" s="15" t="s">
        <v>298</v>
      </c>
      <c r="N24" t="s">
        <v>140</v>
      </c>
      <c r="O24" t="s">
        <v>362</v>
      </c>
      <c r="P24" s="15" t="s">
        <v>299</v>
      </c>
      <c r="Q24" t="s">
        <v>140</v>
      </c>
      <c r="R24" t="s">
        <v>140</v>
      </c>
      <c r="S24" t="s">
        <v>140</v>
      </c>
    </row>
    <row r="25" spans="1:19">
      <c r="A25" t="s">
        <v>250</v>
      </c>
      <c r="B25" t="s">
        <v>140</v>
      </c>
      <c r="C25" t="s">
        <v>8</v>
      </c>
      <c r="D25" t="s">
        <v>334</v>
      </c>
      <c r="E25" t="s">
        <v>331</v>
      </c>
      <c r="F25" t="s">
        <v>140</v>
      </c>
      <c r="G25" t="s">
        <v>140</v>
      </c>
      <c r="H25" t="s">
        <v>140</v>
      </c>
      <c r="I25" t="s">
        <v>308</v>
      </c>
      <c r="J25" t="s">
        <v>140</v>
      </c>
      <c r="K25" t="s">
        <v>140</v>
      </c>
      <c r="L25" s="15" t="s">
        <v>376</v>
      </c>
      <c r="M25" s="15" t="s">
        <v>298</v>
      </c>
      <c r="N25" t="s">
        <v>140</v>
      </c>
      <c r="O25" t="s">
        <v>362</v>
      </c>
      <c r="P25" s="15" t="s">
        <v>299</v>
      </c>
      <c r="Q25" t="s">
        <v>140</v>
      </c>
      <c r="R25" t="s">
        <v>140</v>
      </c>
      <c r="S25" t="s">
        <v>140</v>
      </c>
    </row>
    <row r="26" spans="1:19">
      <c r="A26" t="s">
        <v>251</v>
      </c>
      <c r="B26" t="s">
        <v>140</v>
      </c>
      <c r="C26" t="s">
        <v>8</v>
      </c>
      <c r="D26" t="s">
        <v>334</v>
      </c>
      <c r="E26" t="s">
        <v>331</v>
      </c>
      <c r="F26" t="s">
        <v>140</v>
      </c>
      <c r="G26" t="s">
        <v>140</v>
      </c>
      <c r="H26" t="s">
        <v>140</v>
      </c>
      <c r="I26" t="s">
        <v>308</v>
      </c>
      <c r="J26" t="s">
        <v>140</v>
      </c>
      <c r="K26" t="s">
        <v>140</v>
      </c>
      <c r="L26" s="15" t="s">
        <v>376</v>
      </c>
      <c r="M26" s="15" t="s">
        <v>298</v>
      </c>
      <c r="N26" t="s">
        <v>140</v>
      </c>
      <c r="O26" t="s">
        <v>362</v>
      </c>
      <c r="P26" s="15" t="s">
        <v>299</v>
      </c>
      <c r="Q26" t="s">
        <v>140</v>
      </c>
      <c r="R26" t="s">
        <v>140</v>
      </c>
      <c r="S26" t="s">
        <v>140</v>
      </c>
    </row>
    <row r="27" spans="1:19">
      <c r="A27" t="s">
        <v>252</v>
      </c>
      <c r="B27" t="s">
        <v>140</v>
      </c>
      <c r="C27" t="s">
        <v>8</v>
      </c>
      <c r="D27" t="s">
        <v>334</v>
      </c>
      <c r="E27" t="s">
        <v>331</v>
      </c>
      <c r="F27" t="s">
        <v>140</v>
      </c>
      <c r="G27" t="s">
        <v>140</v>
      </c>
      <c r="H27" t="s">
        <v>140</v>
      </c>
      <c r="I27" t="s">
        <v>308</v>
      </c>
      <c r="J27" t="s">
        <v>140</v>
      </c>
      <c r="K27" t="s">
        <v>140</v>
      </c>
      <c r="L27" t="s">
        <v>140</v>
      </c>
      <c r="M27" s="15" t="s">
        <v>298</v>
      </c>
      <c r="N27" t="s">
        <v>140</v>
      </c>
      <c r="O27" t="s">
        <v>362</v>
      </c>
      <c r="P27" s="15" t="s">
        <v>299</v>
      </c>
      <c r="Q27" t="s">
        <v>140</v>
      </c>
      <c r="R27" t="s">
        <v>140</v>
      </c>
      <c r="S27" t="s">
        <v>140</v>
      </c>
    </row>
    <row r="28" spans="1:19">
      <c r="A28" t="s">
        <v>253</v>
      </c>
      <c r="B28" t="s">
        <v>140</v>
      </c>
      <c r="C28" t="s">
        <v>8</v>
      </c>
      <c r="D28" t="s">
        <v>335</v>
      </c>
      <c r="E28" t="s">
        <v>331</v>
      </c>
      <c r="F28" t="s">
        <v>140</v>
      </c>
      <c r="G28" t="s">
        <v>140</v>
      </c>
      <c r="H28" t="s">
        <v>303</v>
      </c>
      <c r="I28" t="s">
        <v>308</v>
      </c>
      <c r="J28" t="s">
        <v>140</v>
      </c>
      <c r="K28" t="s">
        <v>140</v>
      </c>
      <c r="L28" s="15" t="s">
        <v>376</v>
      </c>
      <c r="M28" s="15" t="s">
        <v>298</v>
      </c>
      <c r="N28" t="s">
        <v>140</v>
      </c>
      <c r="O28" t="s">
        <v>362</v>
      </c>
      <c r="P28" s="15" t="s">
        <v>299</v>
      </c>
      <c r="Q28" t="s">
        <v>140</v>
      </c>
      <c r="R28" t="s">
        <v>140</v>
      </c>
      <c r="S28" t="s">
        <v>140</v>
      </c>
    </row>
    <row r="29" spans="1:19">
      <c r="A29" t="s">
        <v>254</v>
      </c>
      <c r="B29" t="s">
        <v>140</v>
      </c>
      <c r="C29" t="s">
        <v>8</v>
      </c>
      <c r="D29" t="s">
        <v>334</v>
      </c>
      <c r="E29" t="s">
        <v>331</v>
      </c>
      <c r="F29" t="s">
        <v>140</v>
      </c>
      <c r="G29" t="s">
        <v>140</v>
      </c>
      <c r="H29" t="s">
        <v>140</v>
      </c>
      <c r="I29" t="s">
        <v>308</v>
      </c>
      <c r="J29" t="s">
        <v>140</v>
      </c>
      <c r="K29" t="s">
        <v>140</v>
      </c>
      <c r="L29" s="15" t="s">
        <v>376</v>
      </c>
      <c r="M29" s="15" t="s">
        <v>298</v>
      </c>
      <c r="N29" t="s">
        <v>140</v>
      </c>
      <c r="O29" t="s">
        <v>362</v>
      </c>
      <c r="P29" s="15" t="s">
        <v>299</v>
      </c>
      <c r="Q29" t="s">
        <v>140</v>
      </c>
      <c r="R29" t="s">
        <v>140</v>
      </c>
      <c r="S29" t="s">
        <v>140</v>
      </c>
    </row>
    <row r="30" spans="1:19">
      <c r="A30" t="s">
        <v>255</v>
      </c>
      <c r="B30" t="s">
        <v>140</v>
      </c>
      <c r="C30" t="s">
        <v>8</v>
      </c>
      <c r="D30" t="s">
        <v>334</v>
      </c>
      <c r="E30" t="s">
        <v>331</v>
      </c>
      <c r="F30" t="s">
        <v>140</v>
      </c>
      <c r="G30" t="s">
        <v>140</v>
      </c>
      <c r="H30" t="s">
        <v>140</v>
      </c>
      <c r="I30" t="s">
        <v>308</v>
      </c>
      <c r="J30" t="s">
        <v>140</v>
      </c>
      <c r="K30" t="s">
        <v>140</v>
      </c>
      <c r="L30" s="15" t="s">
        <v>376</v>
      </c>
      <c r="M30" s="15" t="s">
        <v>298</v>
      </c>
      <c r="N30" t="s">
        <v>140</v>
      </c>
      <c r="O30" t="s">
        <v>362</v>
      </c>
      <c r="P30" s="15" t="s">
        <v>299</v>
      </c>
      <c r="Q30" t="s">
        <v>140</v>
      </c>
      <c r="R30" t="s">
        <v>140</v>
      </c>
      <c r="S30" t="s">
        <v>140</v>
      </c>
    </row>
    <row r="31" spans="1:19">
      <c r="A31" t="s">
        <v>256</v>
      </c>
      <c r="B31" t="s">
        <v>140</v>
      </c>
      <c r="C31" t="s">
        <v>8</v>
      </c>
      <c r="D31" t="s">
        <v>334</v>
      </c>
      <c r="E31" t="s">
        <v>331</v>
      </c>
      <c r="F31" t="s">
        <v>140</v>
      </c>
      <c r="G31" t="s">
        <v>140</v>
      </c>
      <c r="H31" t="s">
        <v>140</v>
      </c>
      <c r="I31" t="s">
        <v>308</v>
      </c>
      <c r="J31" t="s">
        <v>140</v>
      </c>
      <c r="K31" t="s">
        <v>140</v>
      </c>
      <c r="L31" s="15" t="s">
        <v>376</v>
      </c>
      <c r="M31" s="15" t="s">
        <v>298</v>
      </c>
      <c r="N31" t="s">
        <v>140</v>
      </c>
      <c r="O31" t="s">
        <v>362</v>
      </c>
      <c r="P31" s="15" t="s">
        <v>299</v>
      </c>
      <c r="Q31" t="s">
        <v>140</v>
      </c>
      <c r="R31" t="s">
        <v>140</v>
      </c>
      <c r="S31" t="s">
        <v>140</v>
      </c>
    </row>
    <row r="32" spans="1:19">
      <c r="A32" t="s">
        <v>257</v>
      </c>
      <c r="B32" t="s">
        <v>140</v>
      </c>
      <c r="C32" t="s">
        <v>8</v>
      </c>
      <c r="D32" t="s">
        <v>334</v>
      </c>
      <c r="E32" t="s">
        <v>331</v>
      </c>
      <c r="F32" t="s">
        <v>140</v>
      </c>
      <c r="G32" t="s">
        <v>140</v>
      </c>
      <c r="H32" t="s">
        <v>140</v>
      </c>
      <c r="I32" t="s">
        <v>308</v>
      </c>
      <c r="J32" t="s">
        <v>140</v>
      </c>
      <c r="K32" t="s">
        <v>140</v>
      </c>
      <c r="L32" s="15" t="s">
        <v>376</v>
      </c>
      <c r="M32" s="15" t="s">
        <v>298</v>
      </c>
      <c r="N32" t="s">
        <v>140</v>
      </c>
      <c r="O32" t="s">
        <v>362</v>
      </c>
      <c r="P32" s="15" t="s">
        <v>299</v>
      </c>
      <c r="Q32" t="s">
        <v>140</v>
      </c>
      <c r="R32" t="s">
        <v>140</v>
      </c>
      <c r="S32" t="s">
        <v>140</v>
      </c>
    </row>
    <row r="33" spans="1:19">
      <c r="A33" t="s">
        <v>258</v>
      </c>
      <c r="B33" t="s">
        <v>140</v>
      </c>
      <c r="C33" t="s">
        <v>8</v>
      </c>
      <c r="D33" t="s">
        <v>334</v>
      </c>
      <c r="E33" t="s">
        <v>331</v>
      </c>
      <c r="F33" t="s">
        <v>140</v>
      </c>
      <c r="G33" t="s">
        <v>140</v>
      </c>
      <c r="H33" t="s">
        <v>140</v>
      </c>
      <c r="I33" t="s">
        <v>308</v>
      </c>
      <c r="J33" t="s">
        <v>140</v>
      </c>
      <c r="K33" t="s">
        <v>140</v>
      </c>
      <c r="L33" s="15" t="s">
        <v>376</v>
      </c>
      <c r="M33" s="15" t="s">
        <v>298</v>
      </c>
      <c r="N33" t="s">
        <v>140</v>
      </c>
      <c r="O33" t="s">
        <v>362</v>
      </c>
      <c r="P33" s="15" t="s">
        <v>299</v>
      </c>
      <c r="Q33" t="s">
        <v>140</v>
      </c>
      <c r="R33" t="s">
        <v>140</v>
      </c>
      <c r="S33" t="s">
        <v>140</v>
      </c>
    </row>
    <row r="34" spans="1:19">
      <c r="A34" t="s">
        <v>259</v>
      </c>
      <c r="B34" t="s">
        <v>140</v>
      </c>
      <c r="C34" t="s">
        <v>8</v>
      </c>
      <c r="D34" t="s">
        <v>334</v>
      </c>
      <c r="E34" t="s">
        <v>331</v>
      </c>
      <c r="F34" t="s">
        <v>140</v>
      </c>
      <c r="G34" t="s">
        <v>140</v>
      </c>
      <c r="H34" t="s">
        <v>140</v>
      </c>
      <c r="I34" t="s">
        <v>308</v>
      </c>
      <c r="J34" t="s">
        <v>140</v>
      </c>
      <c r="K34" t="s">
        <v>140</v>
      </c>
      <c r="L34" s="15" t="s">
        <v>376</v>
      </c>
      <c r="M34" s="15" t="s">
        <v>298</v>
      </c>
      <c r="N34" t="s">
        <v>140</v>
      </c>
      <c r="O34" t="s">
        <v>362</v>
      </c>
      <c r="P34" s="15" t="s">
        <v>299</v>
      </c>
      <c r="Q34" t="s">
        <v>140</v>
      </c>
      <c r="R34" t="s">
        <v>140</v>
      </c>
      <c r="S34" t="s">
        <v>140</v>
      </c>
    </row>
    <row r="35" spans="1:19">
      <c r="A35" t="s">
        <v>260</v>
      </c>
      <c r="B35" t="s">
        <v>140</v>
      </c>
      <c r="C35" t="s">
        <v>8</v>
      </c>
      <c r="D35" t="s">
        <v>334</v>
      </c>
      <c r="E35" t="s">
        <v>331</v>
      </c>
      <c r="F35" t="s">
        <v>140</v>
      </c>
      <c r="G35" t="s">
        <v>140</v>
      </c>
      <c r="H35" t="s">
        <v>140</v>
      </c>
      <c r="I35" t="s">
        <v>308</v>
      </c>
      <c r="J35" t="s">
        <v>140</v>
      </c>
      <c r="K35" t="s">
        <v>140</v>
      </c>
      <c r="L35" s="15" t="s">
        <v>376</v>
      </c>
      <c r="M35" s="15" t="s">
        <v>298</v>
      </c>
      <c r="N35" t="s">
        <v>140</v>
      </c>
      <c r="O35" t="s">
        <v>362</v>
      </c>
      <c r="P35" s="15" t="s">
        <v>299</v>
      </c>
      <c r="Q35" t="s">
        <v>140</v>
      </c>
      <c r="R35" t="s">
        <v>140</v>
      </c>
      <c r="S35" t="s">
        <v>140</v>
      </c>
    </row>
    <row r="36" spans="1:19">
      <c r="A36" t="s">
        <v>261</v>
      </c>
      <c r="B36" t="s">
        <v>140</v>
      </c>
      <c r="C36" t="s">
        <v>8</v>
      </c>
      <c r="D36" t="s">
        <v>334</v>
      </c>
      <c r="E36" t="s">
        <v>331</v>
      </c>
      <c r="F36" t="s">
        <v>140</v>
      </c>
      <c r="G36" t="s">
        <v>140</v>
      </c>
      <c r="H36" t="s">
        <v>140</v>
      </c>
      <c r="I36" t="s">
        <v>308</v>
      </c>
      <c r="J36" t="s">
        <v>140</v>
      </c>
      <c r="K36" t="s">
        <v>140</v>
      </c>
      <c r="L36" t="s">
        <v>140</v>
      </c>
      <c r="M36" s="15" t="s">
        <v>298</v>
      </c>
      <c r="N36" t="s">
        <v>140</v>
      </c>
      <c r="O36" t="s">
        <v>362</v>
      </c>
      <c r="P36" s="15" t="s">
        <v>299</v>
      </c>
      <c r="Q36" t="s">
        <v>140</v>
      </c>
      <c r="R36" t="s">
        <v>140</v>
      </c>
      <c r="S36" t="s">
        <v>140</v>
      </c>
    </row>
    <row r="37" spans="1:19">
      <c r="A37" t="s">
        <v>262</v>
      </c>
      <c r="B37" t="s">
        <v>140</v>
      </c>
      <c r="C37" t="s">
        <v>140</v>
      </c>
      <c r="D37" t="s">
        <v>292</v>
      </c>
      <c r="E37" t="s">
        <v>140</v>
      </c>
      <c r="F37" t="s">
        <v>140</v>
      </c>
      <c r="G37" t="s">
        <v>140</v>
      </c>
      <c r="H37" t="s">
        <v>306</v>
      </c>
      <c r="I37" t="s">
        <v>316</v>
      </c>
      <c r="J37" t="s">
        <v>140</v>
      </c>
      <c r="K37" t="s">
        <v>140</v>
      </c>
      <c r="L37" t="s">
        <v>378</v>
      </c>
      <c r="M37" s="15" t="s">
        <v>299</v>
      </c>
      <c r="N37" t="s">
        <v>140</v>
      </c>
      <c r="O37" t="s">
        <v>362</v>
      </c>
      <c r="P37" t="s">
        <v>295</v>
      </c>
      <c r="Q37" t="s">
        <v>140</v>
      </c>
      <c r="R37" t="s">
        <v>140</v>
      </c>
      <c r="S37" t="s">
        <v>140</v>
      </c>
    </row>
    <row r="38" spans="1:19">
      <c r="A38" t="s">
        <v>264</v>
      </c>
      <c r="B38" t="s">
        <v>140</v>
      </c>
      <c r="C38" t="s">
        <v>140</v>
      </c>
      <c r="D38" t="s">
        <v>293</v>
      </c>
      <c r="E38" t="s">
        <v>140</v>
      </c>
      <c r="F38" t="s">
        <v>140</v>
      </c>
      <c r="G38" t="s">
        <v>140</v>
      </c>
      <c r="H38" t="s">
        <v>305</v>
      </c>
      <c r="I38" t="s">
        <v>140</v>
      </c>
      <c r="J38" t="s">
        <v>140</v>
      </c>
      <c r="K38" t="s">
        <v>140</v>
      </c>
      <c r="L38" t="s">
        <v>140</v>
      </c>
      <c r="M38" s="15" t="s">
        <v>140</v>
      </c>
      <c r="N38" t="s">
        <v>140</v>
      </c>
      <c r="O38" t="s">
        <v>140</v>
      </c>
      <c r="P38" t="s">
        <v>140</v>
      </c>
      <c r="Q38" t="s">
        <v>140</v>
      </c>
      <c r="R38" t="s">
        <v>140</v>
      </c>
      <c r="S38" t="s">
        <v>140</v>
      </c>
    </row>
    <row r="39" spans="1:19">
      <c r="A39" t="s">
        <v>265</v>
      </c>
      <c r="B39" t="s">
        <v>140</v>
      </c>
      <c r="C39" t="s">
        <v>140</v>
      </c>
      <c r="D39" t="s">
        <v>293</v>
      </c>
      <c r="E39" t="s">
        <v>140</v>
      </c>
      <c r="F39" t="s">
        <v>140</v>
      </c>
      <c r="G39" t="s">
        <v>140</v>
      </c>
      <c r="H39" t="s">
        <v>140</v>
      </c>
      <c r="I39" t="s">
        <v>140</v>
      </c>
      <c r="J39" t="s">
        <v>140</v>
      </c>
      <c r="K39" t="s">
        <v>140</v>
      </c>
      <c r="L39" t="s">
        <v>140</v>
      </c>
      <c r="M39" s="15" t="s">
        <v>140</v>
      </c>
      <c r="N39" t="s">
        <v>140</v>
      </c>
      <c r="O39" t="s">
        <v>140</v>
      </c>
      <c r="P39" t="s">
        <v>140</v>
      </c>
      <c r="Q39" t="s">
        <v>140</v>
      </c>
      <c r="R39" t="s">
        <v>140</v>
      </c>
      <c r="S39" t="s">
        <v>140</v>
      </c>
    </row>
    <row r="40" spans="1:19">
      <c r="A40" t="s">
        <v>266</v>
      </c>
      <c r="B40" t="s">
        <v>140</v>
      </c>
      <c r="C40" t="s">
        <v>140</v>
      </c>
      <c r="D40" t="s">
        <v>293</v>
      </c>
      <c r="E40" t="s">
        <v>140</v>
      </c>
      <c r="F40" t="s">
        <v>140</v>
      </c>
      <c r="G40" t="s">
        <v>140</v>
      </c>
      <c r="H40" s="15" t="s">
        <v>305</v>
      </c>
      <c r="I40" t="s">
        <v>140</v>
      </c>
      <c r="J40" t="s">
        <v>140</v>
      </c>
      <c r="K40" t="s">
        <v>140</v>
      </c>
      <c r="L40" t="s">
        <v>140</v>
      </c>
      <c r="M40" s="15" t="s">
        <v>140</v>
      </c>
      <c r="N40" t="s">
        <v>140</v>
      </c>
      <c r="O40" t="s">
        <v>140</v>
      </c>
      <c r="P40" t="s">
        <v>140</v>
      </c>
      <c r="Q40" t="s">
        <v>140</v>
      </c>
      <c r="R40" t="s">
        <v>140</v>
      </c>
      <c r="S40" t="s">
        <v>140</v>
      </c>
    </row>
    <row r="41" spans="1:19">
      <c r="A41" t="s">
        <v>267</v>
      </c>
      <c r="B41" t="s">
        <v>140</v>
      </c>
      <c r="C41" t="s">
        <v>140</v>
      </c>
      <c r="D41" t="s">
        <v>140</v>
      </c>
      <c r="E41" t="s">
        <v>140</v>
      </c>
      <c r="F41" t="s">
        <v>140</v>
      </c>
      <c r="G41" t="s">
        <v>140</v>
      </c>
      <c r="H41" t="s">
        <v>302</v>
      </c>
      <c r="I41" t="s">
        <v>308</v>
      </c>
      <c r="J41" t="s">
        <v>140</v>
      </c>
      <c r="K41" t="s">
        <v>140</v>
      </c>
      <c r="L41" t="s">
        <v>140</v>
      </c>
      <c r="M41" s="15" t="s">
        <v>298</v>
      </c>
      <c r="N41" t="s">
        <v>140</v>
      </c>
      <c r="O41" t="s">
        <v>140</v>
      </c>
      <c r="P41" s="15" t="s">
        <v>299</v>
      </c>
      <c r="Q41" t="s">
        <v>140</v>
      </c>
      <c r="R41" t="s">
        <v>140</v>
      </c>
      <c r="S41" t="s">
        <v>140</v>
      </c>
    </row>
    <row r="42" spans="1:19">
      <c r="A42" t="s">
        <v>268</v>
      </c>
      <c r="B42" t="s">
        <v>140</v>
      </c>
      <c r="C42" t="s">
        <v>140</v>
      </c>
      <c r="D42" t="s">
        <v>140</v>
      </c>
      <c r="E42" t="s">
        <v>140</v>
      </c>
      <c r="F42" t="s">
        <v>140</v>
      </c>
      <c r="G42" t="s">
        <v>140</v>
      </c>
      <c r="H42" t="s">
        <v>301</v>
      </c>
      <c r="I42" t="s">
        <v>308</v>
      </c>
      <c r="J42" t="s">
        <v>140</v>
      </c>
      <c r="K42" t="s">
        <v>140</v>
      </c>
      <c r="L42" t="s">
        <v>140</v>
      </c>
      <c r="M42" s="15" t="s">
        <v>140</v>
      </c>
      <c r="N42" t="s">
        <v>140</v>
      </c>
      <c r="O42" t="s">
        <v>363</v>
      </c>
      <c r="P42" t="s">
        <v>359</v>
      </c>
      <c r="Q42" t="s">
        <v>140</v>
      </c>
      <c r="R42" t="s">
        <v>140</v>
      </c>
      <c r="S42" t="s">
        <v>140</v>
      </c>
    </row>
    <row r="43" spans="1:19">
      <c r="A43" t="s">
        <v>269</v>
      </c>
      <c r="B43" t="s">
        <v>140</v>
      </c>
      <c r="C43" t="s">
        <v>140</v>
      </c>
      <c r="D43" t="s">
        <v>140</v>
      </c>
      <c r="E43" t="s">
        <v>140</v>
      </c>
      <c r="F43" t="s">
        <v>140</v>
      </c>
      <c r="G43" t="s">
        <v>140</v>
      </c>
      <c r="H43" t="s">
        <v>307</v>
      </c>
      <c r="I43" t="s">
        <v>140</v>
      </c>
      <c r="J43" t="s">
        <v>140</v>
      </c>
      <c r="K43" t="s">
        <v>140</v>
      </c>
      <c r="L43" t="s">
        <v>140</v>
      </c>
      <c r="M43" s="15" t="s">
        <v>140</v>
      </c>
      <c r="N43" t="s">
        <v>140</v>
      </c>
      <c r="O43" t="s">
        <v>140</v>
      </c>
      <c r="P43" t="s">
        <v>140</v>
      </c>
      <c r="Q43" t="s">
        <v>140</v>
      </c>
      <c r="R43" t="s">
        <v>140</v>
      </c>
      <c r="S43" t="s">
        <v>140</v>
      </c>
    </row>
    <row r="44" spans="1:19">
      <c r="A44" t="s">
        <v>270</v>
      </c>
      <c r="B44" t="s">
        <v>140</v>
      </c>
      <c r="C44" t="s">
        <v>140</v>
      </c>
      <c r="D44" t="s">
        <v>140</v>
      </c>
      <c r="E44" t="s">
        <v>140</v>
      </c>
      <c r="F44" t="s">
        <v>140</v>
      </c>
      <c r="G44" t="s">
        <v>140</v>
      </c>
      <c r="H44" t="s">
        <v>307</v>
      </c>
      <c r="I44" t="s">
        <v>140</v>
      </c>
      <c r="J44" t="s">
        <v>140</v>
      </c>
      <c r="K44" t="s">
        <v>140</v>
      </c>
      <c r="L44" t="s">
        <v>140</v>
      </c>
      <c r="M44" s="15" t="s">
        <v>140</v>
      </c>
      <c r="N44" t="s">
        <v>140</v>
      </c>
      <c r="O44" t="s">
        <v>140</v>
      </c>
      <c r="P44" t="s">
        <v>140</v>
      </c>
      <c r="Q44" t="s">
        <v>140</v>
      </c>
      <c r="R44" t="s">
        <v>140</v>
      </c>
      <c r="S44" t="s">
        <v>140</v>
      </c>
    </row>
    <row r="45" spans="1:19">
      <c r="A45" t="s">
        <v>271</v>
      </c>
      <c r="B45" t="s">
        <v>140</v>
      </c>
      <c r="C45" t="s">
        <v>140</v>
      </c>
      <c r="D45" t="s">
        <v>140</v>
      </c>
      <c r="E45" t="s">
        <v>140</v>
      </c>
      <c r="F45" t="s">
        <v>140</v>
      </c>
      <c r="G45" t="s">
        <v>140</v>
      </c>
      <c r="H45" t="s">
        <v>307</v>
      </c>
      <c r="I45" t="s">
        <v>140</v>
      </c>
      <c r="J45" t="s">
        <v>140</v>
      </c>
      <c r="K45" t="s">
        <v>140</v>
      </c>
      <c r="L45" t="s">
        <v>140</v>
      </c>
      <c r="M45" s="15" t="s">
        <v>140</v>
      </c>
      <c r="N45" t="s">
        <v>140</v>
      </c>
      <c r="O45" t="s">
        <v>140</v>
      </c>
      <c r="P45" t="s">
        <v>140</v>
      </c>
      <c r="Q45" t="s">
        <v>140</v>
      </c>
      <c r="R45" t="s">
        <v>140</v>
      </c>
      <c r="S45" t="s">
        <v>140</v>
      </c>
    </row>
    <row r="46" spans="1:19">
      <c r="A46" t="s">
        <v>272</v>
      </c>
      <c r="B46" t="s">
        <v>140</v>
      </c>
      <c r="C46" t="s">
        <v>140</v>
      </c>
      <c r="D46" t="s">
        <v>140</v>
      </c>
      <c r="E46" t="s">
        <v>140</v>
      </c>
      <c r="F46" t="s">
        <v>140</v>
      </c>
      <c r="G46" t="s">
        <v>140</v>
      </c>
      <c r="H46" t="s">
        <v>140</v>
      </c>
      <c r="I46" t="s">
        <v>308</v>
      </c>
      <c r="J46" t="s">
        <v>140</v>
      </c>
      <c r="K46" t="s">
        <v>140</v>
      </c>
      <c r="L46" t="s">
        <v>140</v>
      </c>
      <c r="M46" s="15" t="s">
        <v>140</v>
      </c>
      <c r="N46" t="s">
        <v>140</v>
      </c>
      <c r="O46" t="s">
        <v>140</v>
      </c>
      <c r="P46" t="s">
        <v>360</v>
      </c>
      <c r="Q46" t="s">
        <v>140</v>
      </c>
      <c r="R46" t="s">
        <v>140</v>
      </c>
      <c r="S46" t="s">
        <v>140</v>
      </c>
    </row>
    <row r="47" spans="1:19">
      <c r="A47" t="s">
        <v>273</v>
      </c>
      <c r="B47" t="s">
        <v>140</v>
      </c>
      <c r="C47" t="s">
        <v>140</v>
      </c>
      <c r="D47" t="s">
        <v>140</v>
      </c>
      <c r="E47" t="s">
        <v>140</v>
      </c>
      <c r="F47" t="s">
        <v>140</v>
      </c>
      <c r="G47" t="s">
        <v>140</v>
      </c>
      <c r="H47" t="s">
        <v>140</v>
      </c>
      <c r="I47" t="s">
        <v>312</v>
      </c>
      <c r="J47" t="s">
        <v>140</v>
      </c>
      <c r="K47" t="s">
        <v>140</v>
      </c>
      <c r="L47" t="s">
        <v>378</v>
      </c>
      <c r="M47" s="15" t="s">
        <v>140</v>
      </c>
      <c r="N47" t="s">
        <v>140</v>
      </c>
      <c r="O47" t="s">
        <v>140</v>
      </c>
      <c r="P47" t="s">
        <v>295</v>
      </c>
      <c r="Q47" t="s">
        <v>140</v>
      </c>
      <c r="R47" t="s">
        <v>140</v>
      </c>
      <c r="S47" t="s">
        <v>140</v>
      </c>
    </row>
    <row r="48" spans="1:19">
      <c r="A48" t="s">
        <v>274</v>
      </c>
      <c r="B48" t="s">
        <v>140</v>
      </c>
      <c r="C48" t="s">
        <v>140</v>
      </c>
      <c r="D48" t="s">
        <v>140</v>
      </c>
      <c r="E48" t="s">
        <v>140</v>
      </c>
      <c r="F48" t="s">
        <v>140</v>
      </c>
      <c r="G48" t="s">
        <v>140</v>
      </c>
      <c r="H48" t="s">
        <v>140</v>
      </c>
      <c r="I48" t="s">
        <v>312</v>
      </c>
      <c r="J48" t="s">
        <v>140</v>
      </c>
      <c r="K48" t="s">
        <v>140</v>
      </c>
      <c r="L48" t="s">
        <v>378</v>
      </c>
      <c r="M48" s="15" t="s">
        <v>140</v>
      </c>
      <c r="N48" t="s">
        <v>140</v>
      </c>
      <c r="O48" t="s">
        <v>140</v>
      </c>
      <c r="P48" t="s">
        <v>295</v>
      </c>
      <c r="Q48" t="s">
        <v>140</v>
      </c>
      <c r="R48" t="s">
        <v>140</v>
      </c>
      <c r="S48" t="s">
        <v>140</v>
      </c>
    </row>
    <row r="49" spans="1:19">
      <c r="A49" t="s">
        <v>275</v>
      </c>
      <c r="B49" t="s">
        <v>140</v>
      </c>
      <c r="C49" t="s">
        <v>140</v>
      </c>
      <c r="D49" t="s">
        <v>140</v>
      </c>
      <c r="E49" t="s">
        <v>140</v>
      </c>
      <c r="F49" t="s">
        <v>140</v>
      </c>
      <c r="G49" t="s">
        <v>140</v>
      </c>
      <c r="H49" t="s">
        <v>140</v>
      </c>
      <c r="I49" t="s">
        <v>312</v>
      </c>
      <c r="J49" t="s">
        <v>140</v>
      </c>
      <c r="K49" t="s">
        <v>140</v>
      </c>
      <c r="L49" t="s">
        <v>378</v>
      </c>
      <c r="M49" s="15" t="s">
        <v>140</v>
      </c>
      <c r="N49" t="s">
        <v>140</v>
      </c>
      <c r="O49" t="s">
        <v>140</v>
      </c>
      <c r="P49" t="s">
        <v>295</v>
      </c>
      <c r="Q49" t="s">
        <v>140</v>
      </c>
      <c r="R49" t="s">
        <v>140</v>
      </c>
      <c r="S49" t="s">
        <v>140</v>
      </c>
    </row>
    <row r="50" spans="1:19">
      <c r="A50" t="s">
        <v>276</v>
      </c>
      <c r="B50" t="s">
        <v>140</v>
      </c>
      <c r="C50" t="s">
        <v>140</v>
      </c>
      <c r="D50" t="s">
        <v>140</v>
      </c>
      <c r="E50" t="s">
        <v>140</v>
      </c>
      <c r="F50" t="s">
        <v>140</v>
      </c>
      <c r="G50" t="s">
        <v>140</v>
      </c>
      <c r="H50" t="s">
        <v>140</v>
      </c>
      <c r="I50" t="s">
        <v>312</v>
      </c>
      <c r="J50" t="s">
        <v>140</v>
      </c>
      <c r="K50" t="s">
        <v>140</v>
      </c>
      <c r="L50" t="s">
        <v>378</v>
      </c>
      <c r="M50" s="15" t="s">
        <v>140</v>
      </c>
      <c r="N50" t="s">
        <v>140</v>
      </c>
      <c r="O50" t="s">
        <v>140</v>
      </c>
      <c r="P50" t="s">
        <v>295</v>
      </c>
      <c r="Q50" t="s">
        <v>140</v>
      </c>
      <c r="R50" t="s">
        <v>140</v>
      </c>
      <c r="S50" t="s">
        <v>140</v>
      </c>
    </row>
    <row r="51" spans="1:19">
      <c r="A51" t="s">
        <v>277</v>
      </c>
      <c r="B51" t="s">
        <v>140</v>
      </c>
      <c r="C51" t="s">
        <v>140</v>
      </c>
      <c r="D51" t="s">
        <v>140</v>
      </c>
      <c r="E51" t="s">
        <v>140</v>
      </c>
      <c r="F51" t="s">
        <v>140</v>
      </c>
      <c r="G51" t="s">
        <v>140</v>
      </c>
      <c r="H51" t="s">
        <v>140</v>
      </c>
      <c r="I51" t="s">
        <v>313</v>
      </c>
      <c r="J51" t="s">
        <v>140</v>
      </c>
      <c r="K51" t="s">
        <v>140</v>
      </c>
      <c r="L51" t="s">
        <v>140</v>
      </c>
      <c r="M51" s="15" t="s">
        <v>140</v>
      </c>
      <c r="N51" t="s">
        <v>140</v>
      </c>
      <c r="O51" t="s">
        <v>140</v>
      </c>
      <c r="P51" t="s">
        <v>361</v>
      </c>
      <c r="Q51" t="s">
        <v>140</v>
      </c>
      <c r="R51" t="s">
        <v>140</v>
      </c>
      <c r="S51" t="s">
        <v>140</v>
      </c>
    </row>
    <row r="52" spans="1:19">
      <c r="A52" t="s">
        <v>278</v>
      </c>
      <c r="B52" t="s">
        <v>140</v>
      </c>
      <c r="C52" t="s">
        <v>140</v>
      </c>
      <c r="D52" t="s">
        <v>140</v>
      </c>
      <c r="E52" t="s">
        <v>140</v>
      </c>
      <c r="F52" t="s">
        <v>140</v>
      </c>
      <c r="G52" t="s">
        <v>140</v>
      </c>
      <c r="H52" t="s">
        <v>140</v>
      </c>
      <c r="I52" t="s">
        <v>313</v>
      </c>
      <c r="J52" t="s">
        <v>140</v>
      </c>
      <c r="K52" t="s">
        <v>140</v>
      </c>
      <c r="L52" t="s">
        <v>140</v>
      </c>
      <c r="M52" s="15" t="s">
        <v>140</v>
      </c>
      <c r="N52" t="s">
        <v>140</v>
      </c>
      <c r="O52" t="s">
        <v>140</v>
      </c>
      <c r="P52" t="s">
        <v>361</v>
      </c>
      <c r="Q52" t="s">
        <v>140</v>
      </c>
      <c r="R52" t="s">
        <v>140</v>
      </c>
      <c r="S52" t="s">
        <v>140</v>
      </c>
    </row>
    <row r="53" spans="1:19">
      <c r="A53" t="s">
        <v>317</v>
      </c>
      <c r="B53" t="s">
        <v>140</v>
      </c>
      <c r="C53" t="s">
        <v>140</v>
      </c>
      <c r="D53" t="s">
        <v>140</v>
      </c>
      <c r="E53" t="s">
        <v>140</v>
      </c>
      <c r="F53" t="s">
        <v>140</v>
      </c>
      <c r="G53" t="s">
        <v>140</v>
      </c>
      <c r="H53" t="s">
        <v>140</v>
      </c>
      <c r="I53" t="s">
        <v>313</v>
      </c>
      <c r="J53" t="s">
        <v>140</v>
      </c>
      <c r="K53" t="s">
        <v>140</v>
      </c>
      <c r="L53" t="s">
        <v>140</v>
      </c>
      <c r="M53" s="15" t="s">
        <v>140</v>
      </c>
      <c r="N53" t="s">
        <v>140</v>
      </c>
      <c r="O53" t="s">
        <v>140</v>
      </c>
      <c r="P53" t="s">
        <v>361</v>
      </c>
      <c r="Q53" t="s">
        <v>140</v>
      </c>
      <c r="R53" t="s">
        <v>140</v>
      </c>
      <c r="S53" t="s">
        <v>140</v>
      </c>
    </row>
    <row r="54" spans="1:19">
      <c r="A54" t="s">
        <v>279</v>
      </c>
      <c r="B54" t="s">
        <v>140</v>
      </c>
      <c r="C54" t="s">
        <v>140</v>
      </c>
      <c r="D54" t="s">
        <v>140</v>
      </c>
      <c r="E54" t="s">
        <v>140</v>
      </c>
      <c r="F54" t="s">
        <v>140</v>
      </c>
      <c r="G54" t="s">
        <v>140</v>
      </c>
      <c r="H54" t="s">
        <v>140</v>
      </c>
      <c r="I54" t="s">
        <v>313</v>
      </c>
      <c r="J54" t="s">
        <v>140</v>
      </c>
      <c r="K54" t="s">
        <v>140</v>
      </c>
      <c r="L54" t="s">
        <v>140</v>
      </c>
      <c r="M54" s="15" t="s">
        <v>140</v>
      </c>
      <c r="N54" t="s">
        <v>140</v>
      </c>
      <c r="O54" t="s">
        <v>140</v>
      </c>
      <c r="P54" t="s">
        <v>361</v>
      </c>
      <c r="Q54" t="s">
        <v>140</v>
      </c>
      <c r="R54" t="s">
        <v>140</v>
      </c>
      <c r="S54" t="s">
        <v>140</v>
      </c>
    </row>
    <row r="55" spans="1:19">
      <c r="A55" t="s">
        <v>280</v>
      </c>
      <c r="B55" t="s">
        <v>140</v>
      </c>
      <c r="C55" t="s">
        <v>140</v>
      </c>
      <c r="D55" t="s">
        <v>140</v>
      </c>
      <c r="E55" t="s">
        <v>140</v>
      </c>
      <c r="F55" t="s">
        <v>140</v>
      </c>
      <c r="G55" t="s">
        <v>140</v>
      </c>
      <c r="H55" t="s">
        <v>140</v>
      </c>
      <c r="I55" t="s">
        <v>313</v>
      </c>
      <c r="J55" t="s">
        <v>140</v>
      </c>
      <c r="K55" t="s">
        <v>140</v>
      </c>
      <c r="L55" t="s">
        <v>140</v>
      </c>
      <c r="M55" s="15" t="s">
        <v>140</v>
      </c>
      <c r="N55" t="s">
        <v>140</v>
      </c>
      <c r="O55" t="s">
        <v>140</v>
      </c>
      <c r="P55" t="s">
        <v>361</v>
      </c>
      <c r="Q55" t="s">
        <v>140</v>
      </c>
      <c r="R55" t="s">
        <v>140</v>
      </c>
      <c r="S55" t="s">
        <v>140</v>
      </c>
    </row>
    <row r="56" spans="1:19">
      <c r="A56" t="s">
        <v>281</v>
      </c>
      <c r="B56" t="s">
        <v>140</v>
      </c>
      <c r="C56" t="s">
        <v>140</v>
      </c>
      <c r="D56" t="s">
        <v>140</v>
      </c>
      <c r="E56" t="s">
        <v>140</v>
      </c>
      <c r="F56" t="s">
        <v>140</v>
      </c>
      <c r="G56" t="s">
        <v>140</v>
      </c>
      <c r="H56" t="s">
        <v>140</v>
      </c>
      <c r="I56" t="s">
        <v>308</v>
      </c>
      <c r="J56" t="s">
        <v>140</v>
      </c>
      <c r="K56" t="s">
        <v>140</v>
      </c>
      <c r="L56" t="s">
        <v>140</v>
      </c>
      <c r="M56" s="15" t="s">
        <v>140</v>
      </c>
      <c r="N56" t="s">
        <v>140</v>
      </c>
      <c r="O56" t="s">
        <v>140</v>
      </c>
      <c r="P56" t="s">
        <v>140</v>
      </c>
      <c r="Q56" t="s">
        <v>140</v>
      </c>
      <c r="R56" t="s">
        <v>140</v>
      </c>
      <c r="S56" t="s">
        <v>140</v>
      </c>
    </row>
    <row r="57" spans="1:19">
      <c r="A57" t="s">
        <v>282</v>
      </c>
      <c r="B57" t="s">
        <v>140</v>
      </c>
      <c r="C57" t="s">
        <v>140</v>
      </c>
      <c r="D57" t="s">
        <v>140</v>
      </c>
      <c r="E57" t="s">
        <v>140</v>
      </c>
      <c r="F57" t="s">
        <v>140</v>
      </c>
      <c r="G57" t="s">
        <v>140</v>
      </c>
      <c r="H57" t="s">
        <v>140</v>
      </c>
      <c r="I57" t="s">
        <v>308</v>
      </c>
      <c r="J57" t="s">
        <v>140</v>
      </c>
      <c r="K57" t="s">
        <v>140</v>
      </c>
      <c r="L57" t="s">
        <v>140</v>
      </c>
      <c r="M57" s="15" t="s">
        <v>140</v>
      </c>
      <c r="N57" t="s">
        <v>140</v>
      </c>
      <c r="O57" t="s">
        <v>140</v>
      </c>
      <c r="P57" t="s">
        <v>140</v>
      </c>
      <c r="Q57" t="s">
        <v>140</v>
      </c>
      <c r="R57" t="s">
        <v>140</v>
      </c>
      <c r="S57" t="s">
        <v>140</v>
      </c>
    </row>
    <row r="58" spans="1:19">
      <c r="A58" t="s">
        <v>283</v>
      </c>
      <c r="B58" t="s">
        <v>140</v>
      </c>
      <c r="C58" s="15" t="s">
        <v>288</v>
      </c>
      <c r="D58" s="15" t="s">
        <v>292</v>
      </c>
      <c r="E58" t="s">
        <v>289</v>
      </c>
      <c r="F58" t="s">
        <v>140</v>
      </c>
      <c r="G58" t="s">
        <v>140</v>
      </c>
      <c r="H58" t="s">
        <v>140</v>
      </c>
      <c r="I58" t="s">
        <v>308</v>
      </c>
      <c r="J58" t="s">
        <v>140</v>
      </c>
      <c r="K58" t="s">
        <v>140</v>
      </c>
      <c r="L58" t="s">
        <v>375</v>
      </c>
      <c r="M58" s="15" t="s">
        <v>298</v>
      </c>
      <c r="N58" t="s">
        <v>140</v>
      </c>
      <c r="O58" t="s">
        <v>140</v>
      </c>
      <c r="P58" t="s">
        <v>140</v>
      </c>
      <c r="Q58" t="s">
        <v>140</v>
      </c>
      <c r="R58" t="s">
        <v>140</v>
      </c>
      <c r="S58" t="s">
        <v>140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 enableFormatConditionsCalculation="0"/>
  <dimension ref="A1:AD19"/>
  <sheetViews>
    <sheetView workbookViewId="0">
      <selection activeCell="AD12" sqref="AD12"/>
    </sheetView>
  </sheetViews>
  <sheetFormatPr baseColWidth="10" defaultRowHeight="15" x14ac:dyDescent="0"/>
  <cols>
    <col min="1" max="1" width="20" bestFit="1" customWidth="1"/>
    <col min="2" max="2" width="30.83203125" bestFit="1" customWidth="1"/>
    <col min="3" max="3" width="12.83203125" bestFit="1" customWidth="1"/>
    <col min="4" max="4" width="11.1640625" bestFit="1" customWidth="1"/>
    <col min="8" max="8" width="34.83203125" bestFit="1" customWidth="1"/>
    <col min="9" max="9" width="19.1640625" bestFit="1" customWidth="1"/>
    <col min="11" max="11" width="13.83203125" customWidth="1"/>
    <col min="21" max="21" width="12" customWidth="1"/>
  </cols>
  <sheetData>
    <row r="1" spans="1:30">
      <c r="B1" t="s">
        <v>1</v>
      </c>
      <c r="C1" t="s">
        <v>3</v>
      </c>
      <c r="D1" t="s">
        <v>4</v>
      </c>
      <c r="E1" t="s">
        <v>5</v>
      </c>
      <c r="F1" t="s">
        <v>7</v>
      </c>
      <c r="G1" t="s">
        <v>9</v>
      </c>
      <c r="H1" t="s">
        <v>11</v>
      </c>
      <c r="I1" t="s">
        <v>13</v>
      </c>
      <c r="J1" t="s">
        <v>13</v>
      </c>
      <c r="K1" t="s">
        <v>16</v>
      </c>
      <c r="L1" t="s">
        <v>93</v>
      </c>
      <c r="M1" t="s">
        <v>52</v>
      </c>
      <c r="N1" t="s">
        <v>18</v>
      </c>
      <c r="O1" t="s">
        <v>47</v>
      </c>
      <c r="P1" t="s">
        <v>20</v>
      </c>
      <c r="Q1" t="s">
        <v>22</v>
      </c>
      <c r="R1" t="s">
        <v>24</v>
      </c>
      <c r="S1" t="s">
        <v>88</v>
      </c>
      <c r="T1" t="s">
        <v>26</v>
      </c>
      <c r="U1" t="s">
        <v>28</v>
      </c>
      <c r="V1" t="s">
        <v>20</v>
      </c>
      <c r="W1" t="s">
        <v>31</v>
      </c>
      <c r="X1" t="s">
        <v>32</v>
      </c>
      <c r="Y1" t="s">
        <v>34</v>
      </c>
      <c r="Z1" t="s">
        <v>22</v>
      </c>
      <c r="AA1" t="s">
        <v>42</v>
      </c>
      <c r="AB1" t="s">
        <v>44</v>
      </c>
      <c r="AC1" t="s">
        <v>55</v>
      </c>
      <c r="AD1" t="s">
        <v>124</v>
      </c>
    </row>
    <row r="2" spans="1:30">
      <c r="A2" t="s">
        <v>49</v>
      </c>
      <c r="B2" t="s">
        <v>50</v>
      </c>
      <c r="C2" s="1">
        <v>39906</v>
      </c>
      <c r="D2" t="s">
        <v>64</v>
      </c>
      <c r="E2" t="s">
        <v>64</v>
      </c>
      <c r="F2" t="s">
        <v>68</v>
      </c>
      <c r="G2" t="s">
        <v>10</v>
      </c>
      <c r="H2" t="s">
        <v>64</v>
      </c>
      <c r="I2" t="s">
        <v>64</v>
      </c>
      <c r="J2" t="s">
        <v>64</v>
      </c>
      <c r="K2" t="s">
        <v>64</v>
      </c>
      <c r="L2" t="s">
        <v>64</v>
      </c>
      <c r="M2" t="s">
        <v>54</v>
      </c>
      <c r="N2" t="s">
        <v>64</v>
      </c>
      <c r="O2" t="s">
        <v>64</v>
      </c>
      <c r="P2" t="s">
        <v>51</v>
      </c>
      <c r="Q2" t="s">
        <v>64</v>
      </c>
      <c r="R2" t="s">
        <v>64</v>
      </c>
      <c r="S2" t="s">
        <v>64</v>
      </c>
      <c r="T2" t="s">
        <v>64</v>
      </c>
      <c r="U2" t="s">
        <v>64</v>
      </c>
      <c r="V2" t="s">
        <v>64</v>
      </c>
      <c r="W2" t="s">
        <v>64</v>
      </c>
      <c r="X2" t="s">
        <v>64</v>
      </c>
      <c r="Y2" t="s">
        <v>64</v>
      </c>
      <c r="Z2" t="s">
        <v>64</v>
      </c>
      <c r="AA2" t="s">
        <v>64</v>
      </c>
      <c r="AB2" t="s">
        <v>64</v>
      </c>
      <c r="AC2" t="s">
        <v>64</v>
      </c>
    </row>
    <row r="3" spans="1:30">
      <c r="A3" t="s">
        <v>0</v>
      </c>
      <c r="B3" t="s">
        <v>2</v>
      </c>
      <c r="C3" s="1">
        <v>41360</v>
      </c>
      <c r="D3" s="1">
        <v>41360</v>
      </c>
      <c r="E3" t="s">
        <v>6</v>
      </c>
      <c r="F3" t="s">
        <v>8</v>
      </c>
      <c r="G3" t="s">
        <v>10</v>
      </c>
      <c r="H3" t="s">
        <v>12</v>
      </c>
      <c r="I3" t="s">
        <v>14</v>
      </c>
      <c r="J3" t="s">
        <v>15</v>
      </c>
      <c r="K3" t="s">
        <v>17</v>
      </c>
      <c r="L3" t="s">
        <v>64</v>
      </c>
      <c r="M3" t="s">
        <v>53</v>
      </c>
      <c r="N3" t="s">
        <v>19</v>
      </c>
      <c r="O3" t="s">
        <v>48</v>
      </c>
      <c r="P3" t="s">
        <v>21</v>
      </c>
      <c r="Q3" t="s">
        <v>23</v>
      </c>
      <c r="R3" t="s">
        <v>25</v>
      </c>
      <c r="S3" t="s">
        <v>89</v>
      </c>
      <c r="T3" t="s">
        <v>27</v>
      </c>
      <c r="U3" t="s">
        <v>29</v>
      </c>
      <c r="V3" t="s">
        <v>30</v>
      </c>
      <c r="W3" t="s">
        <v>25</v>
      </c>
      <c r="X3" t="s">
        <v>33</v>
      </c>
      <c r="Y3" t="s">
        <v>35</v>
      </c>
      <c r="Z3" t="s">
        <v>23</v>
      </c>
      <c r="AA3" t="s">
        <v>43</v>
      </c>
      <c r="AB3" t="s">
        <v>45</v>
      </c>
      <c r="AC3" t="s">
        <v>56</v>
      </c>
      <c r="AD3" s="4" t="s">
        <v>125</v>
      </c>
    </row>
    <row r="4" spans="1:30" ht="31" customHeight="1">
      <c r="A4" t="s">
        <v>41</v>
      </c>
      <c r="B4" t="s">
        <v>332</v>
      </c>
      <c r="C4" s="1">
        <v>39067</v>
      </c>
      <c r="D4" s="1">
        <v>39157</v>
      </c>
      <c r="E4" t="s">
        <v>333</v>
      </c>
      <c r="F4" t="s">
        <v>63</v>
      </c>
      <c r="G4" t="s">
        <v>10</v>
      </c>
      <c r="H4" t="s">
        <v>58</v>
      </c>
      <c r="I4" t="s">
        <v>59</v>
      </c>
      <c r="J4" t="s">
        <v>64</v>
      </c>
      <c r="K4" t="s">
        <v>64</v>
      </c>
      <c r="L4" t="s">
        <v>64</v>
      </c>
      <c r="M4" t="s">
        <v>60</v>
      </c>
      <c r="N4" t="s">
        <v>62</v>
      </c>
      <c r="O4" t="s">
        <v>48</v>
      </c>
      <c r="P4" s="2" t="s">
        <v>57</v>
      </c>
      <c r="Q4" t="s">
        <v>23</v>
      </c>
      <c r="R4" t="s">
        <v>25</v>
      </c>
      <c r="S4" t="s">
        <v>89</v>
      </c>
      <c r="T4" t="s">
        <v>27</v>
      </c>
      <c r="U4" t="s">
        <v>64</v>
      </c>
      <c r="V4" t="s">
        <v>61</v>
      </c>
      <c r="W4" t="s">
        <v>64</v>
      </c>
      <c r="X4" t="s">
        <v>64</v>
      </c>
      <c r="Y4" t="s">
        <v>64</v>
      </c>
      <c r="Z4" t="s">
        <v>23</v>
      </c>
      <c r="AA4" t="s">
        <v>64</v>
      </c>
      <c r="AB4" t="s">
        <v>64</v>
      </c>
      <c r="AC4" t="s">
        <v>56</v>
      </c>
      <c r="AD4" t="s">
        <v>126</v>
      </c>
    </row>
    <row r="5" spans="1:30">
      <c r="A5" t="s">
        <v>65</v>
      </c>
      <c r="B5" t="s">
        <v>321</v>
      </c>
      <c r="C5" s="1">
        <v>42674</v>
      </c>
      <c r="D5" s="1">
        <v>43014</v>
      </c>
      <c r="E5" t="s">
        <v>6</v>
      </c>
      <c r="F5" t="s">
        <v>322</v>
      </c>
      <c r="G5" t="s">
        <v>10</v>
      </c>
      <c r="H5" t="s">
        <v>64</v>
      </c>
      <c r="I5" t="s">
        <v>59</v>
      </c>
      <c r="J5" t="s">
        <v>323</v>
      </c>
      <c r="K5" t="s">
        <v>218</v>
      </c>
      <c r="L5" t="s">
        <v>64</v>
      </c>
      <c r="M5" t="s">
        <v>69</v>
      </c>
      <c r="N5" t="s">
        <v>19</v>
      </c>
      <c r="O5" t="s">
        <v>48</v>
      </c>
      <c r="P5" t="s">
        <v>324</v>
      </c>
      <c r="Q5" t="s">
        <v>23</v>
      </c>
      <c r="R5" t="s">
        <v>190</v>
      </c>
      <c r="S5" t="s">
        <v>89</v>
      </c>
      <c r="T5" t="s">
        <v>27</v>
      </c>
      <c r="U5" t="s">
        <v>325</v>
      </c>
      <c r="V5" t="s">
        <v>67</v>
      </c>
      <c r="W5" t="s">
        <v>326</v>
      </c>
      <c r="X5" t="s">
        <v>327</v>
      </c>
      <c r="Y5" t="s">
        <v>64</v>
      </c>
      <c r="Z5" t="s">
        <v>23</v>
      </c>
      <c r="AA5" t="s">
        <v>164</v>
      </c>
      <c r="AB5" t="s">
        <v>71</v>
      </c>
      <c r="AC5" t="s">
        <v>99</v>
      </c>
      <c r="AD5" t="s">
        <v>127</v>
      </c>
    </row>
    <row r="6" spans="1:30">
      <c r="A6" t="s">
        <v>73</v>
      </c>
      <c r="B6" t="s">
        <v>74</v>
      </c>
      <c r="C6" s="1">
        <v>39803</v>
      </c>
      <c r="D6" s="1">
        <v>39985</v>
      </c>
      <c r="E6" t="s">
        <v>140</v>
      </c>
      <c r="F6" t="s">
        <v>68</v>
      </c>
      <c r="G6" t="s">
        <v>10</v>
      </c>
      <c r="H6" t="s">
        <v>91</v>
      </c>
      <c r="I6" t="s">
        <v>59</v>
      </c>
      <c r="J6" t="s">
        <v>64</v>
      </c>
      <c r="K6" t="s">
        <v>92</v>
      </c>
      <c r="L6" t="s">
        <v>94</v>
      </c>
      <c r="M6" t="s">
        <v>54</v>
      </c>
      <c r="N6" t="s">
        <v>100</v>
      </c>
      <c r="O6" t="s">
        <v>48</v>
      </c>
      <c r="P6" t="s">
        <v>90</v>
      </c>
      <c r="Q6" t="s">
        <v>23</v>
      </c>
      <c r="R6" t="s">
        <v>64</v>
      </c>
      <c r="S6" s="3" t="s">
        <v>189</v>
      </c>
      <c r="T6" t="s">
        <v>27</v>
      </c>
      <c r="U6" t="s">
        <v>64</v>
      </c>
      <c r="V6" t="s">
        <v>95</v>
      </c>
      <c r="W6" t="s">
        <v>98</v>
      </c>
      <c r="X6" t="s">
        <v>96</v>
      </c>
      <c r="Y6" t="s">
        <v>97</v>
      </c>
      <c r="Z6" t="s">
        <v>23</v>
      </c>
      <c r="AA6" t="s">
        <v>70</v>
      </c>
      <c r="AB6" t="s">
        <v>71</v>
      </c>
      <c r="AC6" t="s">
        <v>99</v>
      </c>
      <c r="AD6" t="s">
        <v>128</v>
      </c>
    </row>
    <row r="7" spans="1:30">
      <c r="A7" t="s">
        <v>75</v>
      </c>
      <c r="B7" t="s">
        <v>101</v>
      </c>
      <c r="C7" s="1">
        <v>39837</v>
      </c>
      <c r="D7" t="s">
        <v>139</v>
      </c>
      <c r="E7" t="s">
        <v>140</v>
      </c>
      <c r="F7" t="s">
        <v>68</v>
      </c>
      <c r="G7" t="s">
        <v>64</v>
      </c>
      <c r="H7" t="s">
        <v>135</v>
      </c>
      <c r="I7" t="s">
        <v>59</v>
      </c>
      <c r="J7" t="s">
        <v>64</v>
      </c>
      <c r="K7" t="s">
        <v>64</v>
      </c>
      <c r="L7" t="s">
        <v>64</v>
      </c>
      <c r="M7" t="s">
        <v>54</v>
      </c>
      <c r="N7" t="s">
        <v>134</v>
      </c>
      <c r="O7" t="s">
        <v>48</v>
      </c>
      <c r="P7" t="s">
        <v>133</v>
      </c>
      <c r="Q7" t="s">
        <v>23</v>
      </c>
      <c r="R7" t="s">
        <v>111</v>
      </c>
      <c r="S7" t="s">
        <v>89</v>
      </c>
      <c r="T7" t="s">
        <v>27</v>
      </c>
      <c r="U7" t="s">
        <v>64</v>
      </c>
      <c r="V7" t="s">
        <v>129</v>
      </c>
      <c r="W7" t="s">
        <v>130</v>
      </c>
      <c r="X7" t="s">
        <v>131</v>
      </c>
      <c r="Y7" t="s">
        <v>132</v>
      </c>
      <c r="Z7" t="s">
        <v>23</v>
      </c>
      <c r="AA7" t="s">
        <v>136</v>
      </c>
      <c r="AB7" t="s">
        <v>137</v>
      </c>
      <c r="AC7" t="s">
        <v>99</v>
      </c>
      <c r="AD7" t="s">
        <v>138</v>
      </c>
    </row>
    <row r="8" spans="1:30">
      <c r="A8" t="s">
        <v>76</v>
      </c>
      <c r="B8" t="s">
        <v>141</v>
      </c>
      <c r="C8" s="1">
        <v>42283</v>
      </c>
      <c r="D8" t="s">
        <v>139</v>
      </c>
      <c r="E8" t="s">
        <v>6</v>
      </c>
      <c r="F8" t="s">
        <v>144</v>
      </c>
      <c r="G8" t="s">
        <v>10</v>
      </c>
      <c r="H8" t="s">
        <v>135</v>
      </c>
      <c r="I8" t="s">
        <v>59</v>
      </c>
      <c r="J8" t="s">
        <v>64</v>
      </c>
      <c r="K8" t="s">
        <v>143</v>
      </c>
      <c r="L8" t="s">
        <v>94</v>
      </c>
      <c r="M8" t="s">
        <v>152</v>
      </c>
      <c r="N8" t="s">
        <v>153</v>
      </c>
      <c r="O8" t="s">
        <v>48</v>
      </c>
      <c r="P8" t="s">
        <v>147</v>
      </c>
      <c r="Q8" t="s">
        <v>145</v>
      </c>
      <c r="R8" t="s">
        <v>154</v>
      </c>
      <c r="S8" t="s">
        <v>89</v>
      </c>
      <c r="T8" t="s">
        <v>146</v>
      </c>
      <c r="U8" t="s">
        <v>64</v>
      </c>
      <c r="V8" t="s">
        <v>148</v>
      </c>
      <c r="W8" t="s">
        <v>149</v>
      </c>
      <c r="X8" t="s">
        <v>150</v>
      </c>
      <c r="Y8" t="s">
        <v>132</v>
      </c>
      <c r="Z8" t="s">
        <v>151</v>
      </c>
      <c r="AA8" t="s">
        <v>70</v>
      </c>
      <c r="AB8" t="s">
        <v>137</v>
      </c>
      <c r="AC8" t="s">
        <v>99</v>
      </c>
      <c r="AD8" t="s">
        <v>142</v>
      </c>
    </row>
    <row r="9" spans="1:30">
      <c r="A9" t="s">
        <v>77</v>
      </c>
      <c r="B9" t="s">
        <v>155</v>
      </c>
      <c r="C9" s="1">
        <v>42099</v>
      </c>
      <c r="D9" s="1">
        <v>42434</v>
      </c>
      <c r="E9" t="s">
        <v>6</v>
      </c>
      <c r="F9" t="s">
        <v>156</v>
      </c>
      <c r="G9" t="s">
        <v>10</v>
      </c>
      <c r="H9" t="s">
        <v>162</v>
      </c>
      <c r="I9" t="s">
        <v>59</v>
      </c>
      <c r="J9" t="s">
        <v>64</v>
      </c>
      <c r="K9" t="s">
        <v>159</v>
      </c>
      <c r="L9" t="s">
        <v>94</v>
      </c>
      <c r="M9" t="s">
        <v>152</v>
      </c>
      <c r="N9" t="s">
        <v>163</v>
      </c>
      <c r="O9" t="s">
        <v>48</v>
      </c>
      <c r="P9" t="s">
        <v>157</v>
      </c>
      <c r="Q9" t="s">
        <v>23</v>
      </c>
      <c r="R9" t="s">
        <v>158</v>
      </c>
      <c r="S9" t="s">
        <v>89</v>
      </c>
      <c r="T9" t="s">
        <v>160</v>
      </c>
      <c r="U9" t="s">
        <v>161</v>
      </c>
      <c r="V9" t="s">
        <v>68</v>
      </c>
      <c r="W9" t="s">
        <v>68</v>
      </c>
      <c r="X9" t="s">
        <v>68</v>
      </c>
      <c r="Y9" t="s">
        <v>68</v>
      </c>
      <c r="Z9" t="s">
        <v>68</v>
      </c>
      <c r="AA9" t="s">
        <v>164</v>
      </c>
      <c r="AB9" t="s">
        <v>165</v>
      </c>
      <c r="AC9" t="s">
        <v>99</v>
      </c>
      <c r="AD9" t="s">
        <v>166</v>
      </c>
    </row>
    <row r="10" spans="1:30">
      <c r="A10" t="s">
        <v>78</v>
      </c>
      <c r="B10" t="s">
        <v>167</v>
      </c>
      <c r="C10" s="1">
        <v>39885</v>
      </c>
      <c r="D10" t="s">
        <v>64</v>
      </c>
      <c r="E10" t="s">
        <v>140</v>
      </c>
      <c r="F10" t="s">
        <v>68</v>
      </c>
      <c r="G10" t="s">
        <v>64</v>
      </c>
      <c r="H10" t="s">
        <v>175</v>
      </c>
      <c r="I10" t="s">
        <v>59</v>
      </c>
      <c r="J10" t="s">
        <v>64</v>
      </c>
      <c r="K10" t="s">
        <v>92</v>
      </c>
      <c r="L10" t="s">
        <v>94</v>
      </c>
      <c r="M10" t="s">
        <v>174</v>
      </c>
      <c r="N10" t="s">
        <v>170</v>
      </c>
      <c r="O10" t="s">
        <v>173</v>
      </c>
      <c r="P10" t="s">
        <v>171</v>
      </c>
      <c r="Q10" t="s">
        <v>23</v>
      </c>
      <c r="R10" t="s">
        <v>172</v>
      </c>
      <c r="S10" t="s">
        <v>89</v>
      </c>
      <c r="T10" t="s">
        <v>27</v>
      </c>
      <c r="U10" t="s">
        <v>64</v>
      </c>
      <c r="V10" t="s">
        <v>169</v>
      </c>
      <c r="W10" t="s">
        <v>168</v>
      </c>
      <c r="X10" t="s">
        <v>131</v>
      </c>
      <c r="Y10" t="s">
        <v>132</v>
      </c>
      <c r="Z10" t="s">
        <v>23</v>
      </c>
      <c r="AA10" t="s">
        <v>70</v>
      </c>
      <c r="AB10" t="s">
        <v>137</v>
      </c>
      <c r="AC10" t="s">
        <v>72</v>
      </c>
      <c r="AD10" t="s">
        <v>176</v>
      </c>
    </row>
    <row r="11" spans="1:30">
      <c r="A11" t="s">
        <v>79</v>
      </c>
      <c r="B11" t="s">
        <v>177</v>
      </c>
      <c r="C11" s="1">
        <v>39485</v>
      </c>
      <c r="D11" t="s">
        <v>64</v>
      </c>
      <c r="E11" t="s">
        <v>140</v>
      </c>
      <c r="F11" t="s">
        <v>68</v>
      </c>
      <c r="G11" t="s">
        <v>64</v>
      </c>
      <c r="H11" t="s">
        <v>178</v>
      </c>
      <c r="I11" t="s">
        <v>59</v>
      </c>
      <c r="J11" t="s">
        <v>64</v>
      </c>
      <c r="K11" t="s">
        <v>64</v>
      </c>
      <c r="L11" t="s">
        <v>64</v>
      </c>
      <c r="M11" t="s">
        <v>179</v>
      </c>
      <c r="N11" t="s">
        <v>184</v>
      </c>
      <c r="O11" t="s">
        <v>186</v>
      </c>
      <c r="P11" t="s">
        <v>181</v>
      </c>
      <c r="Q11" t="s">
        <v>23</v>
      </c>
      <c r="R11" t="s">
        <v>172</v>
      </c>
      <c r="S11" t="s">
        <v>89</v>
      </c>
      <c r="T11" t="s">
        <v>27</v>
      </c>
      <c r="U11" t="s">
        <v>64</v>
      </c>
      <c r="V11" t="s">
        <v>181</v>
      </c>
      <c r="W11" t="s">
        <v>183</v>
      </c>
      <c r="X11" t="s">
        <v>182</v>
      </c>
      <c r="Y11" t="s">
        <v>180</v>
      </c>
      <c r="Z11" t="s">
        <v>23</v>
      </c>
      <c r="AA11" t="s">
        <v>70</v>
      </c>
      <c r="AB11" t="s">
        <v>137</v>
      </c>
      <c r="AC11" t="s">
        <v>72</v>
      </c>
      <c r="AD11" t="s">
        <v>185</v>
      </c>
    </row>
    <row r="12" spans="1:30">
      <c r="A12" t="s">
        <v>80</v>
      </c>
      <c r="B12" t="s">
        <v>366</v>
      </c>
      <c r="C12" s="1">
        <v>43025</v>
      </c>
      <c r="D12" s="1">
        <v>43390</v>
      </c>
      <c r="E12" t="s">
        <v>6</v>
      </c>
      <c r="F12" t="s">
        <v>68</v>
      </c>
      <c r="G12" t="s">
        <v>10</v>
      </c>
      <c r="H12" t="s">
        <v>367</v>
      </c>
      <c r="I12" t="s">
        <v>59</v>
      </c>
      <c r="J12" t="s">
        <v>15</v>
      </c>
      <c r="K12" t="s">
        <v>218</v>
      </c>
      <c r="L12" t="s">
        <v>64</v>
      </c>
      <c r="M12" t="s">
        <v>183</v>
      </c>
      <c r="N12" t="s">
        <v>64</v>
      </c>
      <c r="O12" t="s">
        <v>48</v>
      </c>
      <c r="P12" t="s">
        <v>368</v>
      </c>
      <c r="Q12" t="s">
        <v>64</v>
      </c>
      <c r="R12" t="s">
        <v>190</v>
      </c>
      <c r="S12" t="s">
        <v>188</v>
      </c>
      <c r="T12" t="s">
        <v>146</v>
      </c>
      <c r="U12" t="s">
        <v>64</v>
      </c>
      <c r="V12" t="s">
        <v>369</v>
      </c>
      <c r="W12" t="s">
        <v>351</v>
      </c>
      <c r="X12" t="s">
        <v>370</v>
      </c>
      <c r="Y12" t="s">
        <v>35</v>
      </c>
      <c r="Z12" t="s">
        <v>371</v>
      </c>
      <c r="AA12" t="s">
        <v>137</v>
      </c>
      <c r="AB12" t="s">
        <v>372</v>
      </c>
      <c r="AC12" t="s">
        <v>72</v>
      </c>
      <c r="AD12" t="s">
        <v>187</v>
      </c>
    </row>
    <row r="13" spans="1:30">
      <c r="A13" t="s">
        <v>81</v>
      </c>
      <c r="B13" t="s">
        <v>191</v>
      </c>
      <c r="C13" s="1">
        <v>42040</v>
      </c>
      <c r="D13" s="1">
        <v>42405</v>
      </c>
      <c r="E13" t="s">
        <v>6</v>
      </c>
      <c r="F13" t="s">
        <v>192</v>
      </c>
      <c r="G13" t="s">
        <v>10</v>
      </c>
      <c r="H13" t="s">
        <v>193</v>
      </c>
      <c r="I13" t="s">
        <v>59</v>
      </c>
      <c r="J13" t="s">
        <v>15</v>
      </c>
      <c r="K13" t="s">
        <v>194</v>
      </c>
      <c r="L13" t="s">
        <v>64</v>
      </c>
      <c r="M13" t="s">
        <v>152</v>
      </c>
      <c r="N13" t="s">
        <v>19</v>
      </c>
      <c r="O13" t="s">
        <v>48</v>
      </c>
      <c r="P13" t="s">
        <v>195</v>
      </c>
      <c r="Q13" t="s">
        <v>145</v>
      </c>
      <c r="R13" t="s">
        <v>190</v>
      </c>
      <c r="S13" t="s">
        <v>89</v>
      </c>
      <c r="T13" t="s">
        <v>64</v>
      </c>
      <c r="U13" t="s">
        <v>64</v>
      </c>
      <c r="V13" t="s">
        <v>196</v>
      </c>
      <c r="W13" t="s">
        <v>183</v>
      </c>
      <c r="X13" t="s">
        <v>197</v>
      </c>
      <c r="Y13" t="s">
        <v>35</v>
      </c>
      <c r="Z13" t="s">
        <v>23</v>
      </c>
      <c r="AA13" t="s">
        <v>64</v>
      </c>
      <c r="AB13" t="s">
        <v>64</v>
      </c>
      <c r="AC13" t="s">
        <v>64</v>
      </c>
      <c r="AD13" t="s">
        <v>198</v>
      </c>
    </row>
    <row r="14" spans="1:30">
      <c r="A14" t="s">
        <v>82</v>
      </c>
      <c r="B14" t="s">
        <v>199</v>
      </c>
      <c r="C14" s="1">
        <v>39480</v>
      </c>
      <c r="D14" t="s">
        <v>64</v>
      </c>
      <c r="E14" t="s">
        <v>140</v>
      </c>
      <c r="F14" t="s">
        <v>68</v>
      </c>
      <c r="G14" t="s">
        <v>64</v>
      </c>
      <c r="H14" t="s">
        <v>183</v>
      </c>
      <c r="I14" t="s">
        <v>59</v>
      </c>
      <c r="J14" t="s">
        <v>64</v>
      </c>
      <c r="K14" t="s">
        <v>64</v>
      </c>
      <c r="L14" t="s">
        <v>64</v>
      </c>
      <c r="M14" t="s">
        <v>204</v>
      </c>
      <c r="N14" t="s">
        <v>183</v>
      </c>
      <c r="O14" t="s">
        <v>206</v>
      </c>
      <c r="P14" t="s">
        <v>203</v>
      </c>
      <c r="Q14" t="s">
        <v>23</v>
      </c>
      <c r="R14" t="s">
        <v>172</v>
      </c>
      <c r="S14" t="s">
        <v>89</v>
      </c>
      <c r="T14" t="s">
        <v>27</v>
      </c>
      <c r="U14" t="s">
        <v>205</v>
      </c>
      <c r="V14" t="s">
        <v>200</v>
      </c>
      <c r="W14" t="s">
        <v>201</v>
      </c>
      <c r="Y14" t="s">
        <v>202</v>
      </c>
      <c r="Z14" t="s">
        <v>23</v>
      </c>
      <c r="AA14" t="s">
        <v>70</v>
      </c>
      <c r="AB14" t="s">
        <v>137</v>
      </c>
      <c r="AC14" t="s">
        <v>72</v>
      </c>
      <c r="AD14" t="s">
        <v>207</v>
      </c>
    </row>
    <row r="15" spans="1:30" ht="30">
      <c r="A15" t="s">
        <v>83</v>
      </c>
      <c r="B15" t="s">
        <v>338</v>
      </c>
      <c r="C15" s="1">
        <v>42855</v>
      </c>
      <c r="D15" t="s">
        <v>64</v>
      </c>
      <c r="E15" t="s">
        <v>339</v>
      </c>
      <c r="F15" t="s">
        <v>68</v>
      </c>
      <c r="G15" t="s">
        <v>10</v>
      </c>
      <c r="H15" s="2" t="s">
        <v>340</v>
      </c>
      <c r="I15" t="s">
        <v>59</v>
      </c>
      <c r="J15" t="s">
        <v>15</v>
      </c>
      <c r="K15" t="s">
        <v>64</v>
      </c>
      <c r="L15" t="s">
        <v>64</v>
      </c>
      <c r="M15" t="s">
        <v>341</v>
      </c>
      <c r="N15" t="s">
        <v>19</v>
      </c>
      <c r="O15" t="s">
        <v>342</v>
      </c>
      <c r="P15" t="s">
        <v>343</v>
      </c>
      <c r="Q15" t="s">
        <v>344</v>
      </c>
      <c r="R15" t="s">
        <v>172</v>
      </c>
      <c r="S15" t="s">
        <v>89</v>
      </c>
      <c r="T15" t="s">
        <v>146</v>
      </c>
      <c r="U15" t="s">
        <v>64</v>
      </c>
      <c r="V15" t="s">
        <v>345</v>
      </c>
      <c r="W15" t="s">
        <v>208</v>
      </c>
      <c r="X15" t="s">
        <v>96</v>
      </c>
      <c r="Y15" t="s">
        <v>35</v>
      </c>
      <c r="Z15" t="s">
        <v>346</v>
      </c>
      <c r="AA15" t="s">
        <v>64</v>
      </c>
      <c r="AB15" t="s">
        <v>64</v>
      </c>
      <c r="AC15" t="s">
        <v>72</v>
      </c>
      <c r="AD15" s="4" t="s">
        <v>347</v>
      </c>
    </row>
    <row r="16" spans="1:30" ht="165">
      <c r="A16" t="s">
        <v>84</v>
      </c>
      <c r="B16" t="s">
        <v>348</v>
      </c>
      <c r="C16" s="1">
        <v>42992</v>
      </c>
      <c r="D16" s="1">
        <v>43357</v>
      </c>
      <c r="E16" t="s">
        <v>6</v>
      </c>
      <c r="F16" t="s">
        <v>68</v>
      </c>
      <c r="G16" t="s">
        <v>10</v>
      </c>
      <c r="H16" t="s">
        <v>12</v>
      </c>
      <c r="I16" t="s">
        <v>59</v>
      </c>
      <c r="J16" t="s">
        <v>15</v>
      </c>
      <c r="K16" t="s">
        <v>159</v>
      </c>
      <c r="L16" t="s">
        <v>349</v>
      </c>
      <c r="M16" t="s">
        <v>54</v>
      </c>
      <c r="N16" t="s">
        <v>19</v>
      </c>
      <c r="O16" t="s">
        <v>64</v>
      </c>
      <c r="P16" t="s">
        <v>51</v>
      </c>
      <c r="Q16" t="s">
        <v>350</v>
      </c>
      <c r="R16" t="s">
        <v>172</v>
      </c>
      <c r="S16" t="s">
        <v>89</v>
      </c>
      <c r="T16" t="s">
        <v>146</v>
      </c>
      <c r="U16" t="s">
        <v>64</v>
      </c>
      <c r="V16" s="2" t="s">
        <v>352</v>
      </c>
      <c r="W16" t="s">
        <v>351</v>
      </c>
      <c r="X16" t="s">
        <v>153</v>
      </c>
      <c r="Y16" t="s">
        <v>35</v>
      </c>
      <c r="Z16" t="s">
        <v>23</v>
      </c>
      <c r="AA16" t="s">
        <v>64</v>
      </c>
      <c r="AB16" t="s">
        <v>64</v>
      </c>
      <c r="AC16" t="s">
        <v>64</v>
      </c>
      <c r="AD16" t="s">
        <v>353</v>
      </c>
    </row>
    <row r="17" spans="1:30">
      <c r="A17" t="s">
        <v>85</v>
      </c>
      <c r="B17" t="s">
        <v>210</v>
      </c>
      <c r="C17" s="1">
        <v>39419</v>
      </c>
      <c r="D17" t="s">
        <v>64</v>
      </c>
      <c r="E17" t="s">
        <v>140</v>
      </c>
      <c r="F17" t="s">
        <v>68</v>
      </c>
      <c r="G17" t="s">
        <v>64</v>
      </c>
      <c r="H17" t="s">
        <v>91</v>
      </c>
      <c r="I17" t="s">
        <v>59</v>
      </c>
      <c r="J17" t="s">
        <v>64</v>
      </c>
      <c r="K17" t="s">
        <v>64</v>
      </c>
      <c r="L17" t="s">
        <v>64</v>
      </c>
      <c r="M17" t="s">
        <v>152</v>
      </c>
      <c r="N17" t="s">
        <v>163</v>
      </c>
      <c r="O17" t="s">
        <v>173</v>
      </c>
      <c r="P17" t="s">
        <v>213</v>
      </c>
      <c r="Q17" t="s">
        <v>23</v>
      </c>
      <c r="R17" t="s">
        <v>172</v>
      </c>
      <c r="S17" t="s">
        <v>89</v>
      </c>
      <c r="T17" t="s">
        <v>27</v>
      </c>
      <c r="U17" t="s">
        <v>64</v>
      </c>
      <c r="V17" t="s">
        <v>211</v>
      </c>
      <c r="W17" t="s">
        <v>130</v>
      </c>
      <c r="X17" t="s">
        <v>64</v>
      </c>
      <c r="Y17" t="s">
        <v>64</v>
      </c>
      <c r="Z17" t="s">
        <v>23</v>
      </c>
      <c r="AA17" t="s">
        <v>212</v>
      </c>
      <c r="AB17" t="s">
        <v>137</v>
      </c>
      <c r="AC17" t="s">
        <v>56</v>
      </c>
      <c r="AD17" t="s">
        <v>214</v>
      </c>
    </row>
    <row r="18" spans="1:30">
      <c r="A18" t="s">
        <v>86</v>
      </c>
      <c r="B18" t="s">
        <v>216</v>
      </c>
      <c r="C18" s="1">
        <v>40868</v>
      </c>
      <c r="D18" t="s">
        <v>219</v>
      </c>
      <c r="E18" t="s">
        <v>140</v>
      </c>
      <c r="F18" t="s">
        <v>68</v>
      </c>
      <c r="G18" t="s">
        <v>64</v>
      </c>
      <c r="H18" t="s">
        <v>217</v>
      </c>
      <c r="I18" t="s">
        <v>59</v>
      </c>
      <c r="J18" t="s">
        <v>64</v>
      </c>
      <c r="K18" t="s">
        <v>218</v>
      </c>
      <c r="L18" t="s">
        <v>94</v>
      </c>
      <c r="M18" t="s">
        <v>54</v>
      </c>
      <c r="N18" t="s">
        <v>183</v>
      </c>
      <c r="O18" t="s">
        <v>48</v>
      </c>
      <c r="P18" t="s">
        <v>215</v>
      </c>
      <c r="Q18" t="s">
        <v>23</v>
      </c>
      <c r="R18" t="s">
        <v>172</v>
      </c>
      <c r="S18" t="s">
        <v>89</v>
      </c>
      <c r="T18" t="s">
        <v>27</v>
      </c>
      <c r="U18" t="s">
        <v>64</v>
      </c>
      <c r="V18" t="s">
        <v>64</v>
      </c>
      <c r="W18" t="s">
        <v>64</v>
      </c>
      <c r="X18" t="s">
        <v>64</v>
      </c>
      <c r="Y18" t="s">
        <v>64</v>
      </c>
      <c r="Z18" t="s">
        <v>64</v>
      </c>
      <c r="AA18" t="s">
        <v>70</v>
      </c>
      <c r="AB18" t="s">
        <v>137</v>
      </c>
      <c r="AC18" t="s">
        <v>72</v>
      </c>
      <c r="AD18" t="s">
        <v>220</v>
      </c>
    </row>
    <row r="19" spans="1:30" ht="45">
      <c r="A19" t="s">
        <v>87</v>
      </c>
      <c r="B19" t="s">
        <v>221</v>
      </c>
      <c r="C19" s="1">
        <v>39648</v>
      </c>
      <c r="D19" t="s">
        <v>219</v>
      </c>
      <c r="E19" t="s">
        <v>140</v>
      </c>
      <c r="F19" t="s">
        <v>68</v>
      </c>
      <c r="G19" t="s">
        <v>10</v>
      </c>
      <c r="H19" t="s">
        <v>91</v>
      </c>
      <c r="I19" t="s">
        <v>59</v>
      </c>
      <c r="J19" t="s">
        <v>64</v>
      </c>
      <c r="K19" t="s">
        <v>17</v>
      </c>
      <c r="L19" t="s">
        <v>64</v>
      </c>
      <c r="M19" t="s">
        <v>225</v>
      </c>
      <c r="N19" t="s">
        <v>170</v>
      </c>
      <c r="O19" t="s">
        <v>224</v>
      </c>
      <c r="P19" s="2" t="s">
        <v>222</v>
      </c>
      <c r="Q19" t="s">
        <v>23</v>
      </c>
      <c r="R19" t="s">
        <v>172</v>
      </c>
      <c r="S19" t="s">
        <v>228</v>
      </c>
      <c r="T19" t="s">
        <v>27</v>
      </c>
      <c r="U19" t="s">
        <v>64</v>
      </c>
      <c r="V19" t="s">
        <v>226</v>
      </c>
      <c r="W19" t="s">
        <v>111</v>
      </c>
      <c r="X19" t="s">
        <v>223</v>
      </c>
      <c r="Y19" t="s">
        <v>202</v>
      </c>
      <c r="Z19" t="s">
        <v>23</v>
      </c>
      <c r="AA19" t="s">
        <v>70</v>
      </c>
      <c r="AB19" t="s">
        <v>137</v>
      </c>
      <c r="AC19" t="s">
        <v>56</v>
      </c>
      <c r="AD19" t="s">
        <v>227</v>
      </c>
    </row>
  </sheetData>
  <hyperlinks>
    <hyperlink ref="AD3" r:id="rId1"/>
    <hyperlink ref="AD15" r:id="rId2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 enableFormatConditionsCalculation="0"/>
  <dimension ref="A2:D1009"/>
  <sheetViews>
    <sheetView topLeftCell="A237" workbookViewId="0">
      <selection activeCell="B15" sqref="B15"/>
    </sheetView>
  </sheetViews>
  <sheetFormatPr baseColWidth="10" defaultRowHeight="15" x14ac:dyDescent="0"/>
  <cols>
    <col min="1" max="1" width="20" bestFit="1" customWidth="1"/>
    <col min="3" max="3" width="28.33203125" bestFit="1" customWidth="1"/>
    <col min="4" max="4" width="33" bestFit="1" customWidth="1"/>
  </cols>
  <sheetData>
    <row r="2" spans="1:4">
      <c r="A2" t="s">
        <v>49</v>
      </c>
      <c r="B2" t="s">
        <v>36</v>
      </c>
      <c r="C2" t="str">
        <f>A2&amp;B2</f>
        <v>NacionalHotel</v>
      </c>
      <c r="D2" t="s">
        <v>68</v>
      </c>
    </row>
    <row r="3" spans="1:4">
      <c r="A3" t="s">
        <v>0</v>
      </c>
      <c r="B3" t="s">
        <v>36</v>
      </c>
      <c r="C3" t="str">
        <f t="shared" ref="C3:C37" si="0">A3&amp;B3</f>
        <v>AndaluciaHotel</v>
      </c>
    </row>
    <row r="4" spans="1:4">
      <c r="A4" t="s">
        <v>41</v>
      </c>
      <c r="B4" t="s">
        <v>36</v>
      </c>
      <c r="C4" t="str">
        <f t="shared" si="0"/>
        <v>AragónHotel</v>
      </c>
    </row>
    <row r="5" spans="1:4">
      <c r="A5" t="s">
        <v>65</v>
      </c>
      <c r="B5" t="s">
        <v>36</v>
      </c>
      <c r="C5" t="str">
        <f t="shared" si="0"/>
        <v>AsturiasHotel</v>
      </c>
      <c r="D5" t="s">
        <v>68</v>
      </c>
    </row>
    <row r="6" spans="1:4">
      <c r="A6" t="s">
        <v>73</v>
      </c>
      <c r="B6" t="s">
        <v>36</v>
      </c>
      <c r="C6" t="str">
        <f t="shared" si="0"/>
        <v>BalearesHotel</v>
      </c>
      <c r="D6" t="s">
        <v>68</v>
      </c>
    </row>
    <row r="7" spans="1:4">
      <c r="A7" t="s">
        <v>75</v>
      </c>
      <c r="B7" t="s">
        <v>36</v>
      </c>
      <c r="C7" t="str">
        <f t="shared" si="0"/>
        <v>CantabriaHotel</v>
      </c>
      <c r="D7" t="s">
        <v>68</v>
      </c>
    </row>
    <row r="8" spans="1:4">
      <c r="A8" t="s">
        <v>76</v>
      </c>
      <c r="B8" t="s">
        <v>36</v>
      </c>
      <c r="C8" t="str">
        <f t="shared" si="0"/>
        <v>CanariasHotel</v>
      </c>
    </row>
    <row r="9" spans="1:4">
      <c r="A9" t="s">
        <v>77</v>
      </c>
      <c r="B9" t="s">
        <v>36</v>
      </c>
      <c r="C9" t="str">
        <f t="shared" si="0"/>
        <v>CataluñaHotel</v>
      </c>
    </row>
    <row r="10" spans="1:4">
      <c r="A10" t="s">
        <v>78</v>
      </c>
      <c r="B10" t="s">
        <v>36</v>
      </c>
      <c r="C10" t="str">
        <f t="shared" si="0"/>
        <v>Castilla La ManchaHotel</v>
      </c>
      <c r="D10" t="s">
        <v>68</v>
      </c>
    </row>
    <row r="11" spans="1:4">
      <c r="A11" t="s">
        <v>79</v>
      </c>
      <c r="B11" t="s">
        <v>36</v>
      </c>
      <c r="C11" t="str">
        <f t="shared" si="0"/>
        <v>Castilla y LeonHotel</v>
      </c>
      <c r="D11" t="s">
        <v>68</v>
      </c>
    </row>
    <row r="12" spans="1:4">
      <c r="A12" t="s">
        <v>80</v>
      </c>
      <c r="B12" t="s">
        <v>36</v>
      </c>
      <c r="C12" t="str">
        <f t="shared" si="0"/>
        <v>Comunidad ValencianaHotel</v>
      </c>
      <c r="D12" t="s">
        <v>68</v>
      </c>
    </row>
    <row r="13" spans="1:4">
      <c r="A13" t="s">
        <v>81</v>
      </c>
      <c r="B13" t="s">
        <v>36</v>
      </c>
      <c r="C13" t="str">
        <f t="shared" si="0"/>
        <v>EuskadiHotel</v>
      </c>
    </row>
    <row r="14" spans="1:4">
      <c r="A14" t="s">
        <v>82</v>
      </c>
      <c r="B14" t="s">
        <v>36</v>
      </c>
      <c r="C14" t="str">
        <f t="shared" si="0"/>
        <v>ExtremaduraHotel</v>
      </c>
      <c r="D14" t="s">
        <v>68</v>
      </c>
    </row>
    <row r="15" spans="1:4">
      <c r="A15" t="s">
        <v>83</v>
      </c>
      <c r="B15" t="s">
        <v>36</v>
      </c>
      <c r="C15" t="str">
        <f t="shared" si="0"/>
        <v>GaliciaHotel</v>
      </c>
      <c r="D15" t="s">
        <v>68</v>
      </c>
    </row>
    <row r="16" spans="1:4">
      <c r="A16" t="s">
        <v>84</v>
      </c>
      <c r="B16" t="s">
        <v>36</v>
      </c>
      <c r="C16" t="str">
        <f t="shared" si="0"/>
        <v>MadridHotel</v>
      </c>
      <c r="D16" t="s">
        <v>68</v>
      </c>
    </row>
    <row r="17" spans="1:4">
      <c r="A17" t="s">
        <v>85</v>
      </c>
      <c r="B17" t="s">
        <v>36</v>
      </c>
      <c r="C17" t="str">
        <f t="shared" si="0"/>
        <v>MurciaHotel</v>
      </c>
      <c r="D17" t="s">
        <v>68</v>
      </c>
    </row>
    <row r="18" spans="1:4">
      <c r="A18" t="s">
        <v>86</v>
      </c>
      <c r="B18" t="s">
        <v>36</v>
      </c>
      <c r="C18" t="str">
        <f t="shared" si="0"/>
        <v>Navarra Hotel</v>
      </c>
      <c r="D18" t="s">
        <v>68</v>
      </c>
    </row>
    <row r="19" spans="1:4">
      <c r="A19" t="s">
        <v>87</v>
      </c>
      <c r="B19" t="s">
        <v>36</v>
      </c>
      <c r="C19" t="str">
        <f t="shared" si="0"/>
        <v>La RiojaHotel</v>
      </c>
      <c r="D19" t="s">
        <v>68</v>
      </c>
    </row>
    <row r="20" spans="1:4">
      <c r="A20" t="s">
        <v>49</v>
      </c>
      <c r="B20" t="s">
        <v>229</v>
      </c>
      <c r="C20" t="str">
        <f t="shared" si="0"/>
        <v>NacionalGimnasios</v>
      </c>
      <c r="D20" t="s">
        <v>68</v>
      </c>
    </row>
    <row r="21" spans="1:4">
      <c r="A21" t="s">
        <v>0</v>
      </c>
      <c r="B21" t="s">
        <v>229</v>
      </c>
      <c r="C21" t="str">
        <f t="shared" si="0"/>
        <v>AndaluciaGimnasios</v>
      </c>
    </row>
    <row r="22" spans="1:4">
      <c r="A22" t="s">
        <v>41</v>
      </c>
      <c r="B22" t="s">
        <v>229</v>
      </c>
      <c r="C22" t="str">
        <f t="shared" si="0"/>
        <v>AragónGimnasios</v>
      </c>
    </row>
    <row r="23" spans="1:4">
      <c r="A23" t="s">
        <v>65</v>
      </c>
      <c r="B23" t="s">
        <v>229</v>
      </c>
      <c r="C23" t="str">
        <f t="shared" si="0"/>
        <v>AsturiasGimnasios</v>
      </c>
      <c r="D23" t="s">
        <v>68</v>
      </c>
    </row>
    <row r="24" spans="1:4">
      <c r="A24" t="s">
        <v>73</v>
      </c>
      <c r="B24" t="s">
        <v>229</v>
      </c>
      <c r="C24" t="str">
        <f t="shared" si="0"/>
        <v>BalearesGimnasios</v>
      </c>
      <c r="D24" t="s">
        <v>68</v>
      </c>
    </row>
    <row r="25" spans="1:4">
      <c r="A25" t="s">
        <v>75</v>
      </c>
      <c r="B25" t="s">
        <v>229</v>
      </c>
      <c r="C25" t="str">
        <f t="shared" si="0"/>
        <v>CantabriaGimnasios</v>
      </c>
      <c r="D25" t="s">
        <v>68</v>
      </c>
    </row>
    <row r="26" spans="1:4">
      <c r="A26" t="s">
        <v>76</v>
      </c>
      <c r="B26" t="s">
        <v>229</v>
      </c>
      <c r="C26" t="str">
        <f t="shared" si="0"/>
        <v>CanariasGimnasios</v>
      </c>
    </row>
    <row r="27" spans="1:4">
      <c r="A27" t="s">
        <v>77</v>
      </c>
      <c r="B27" t="s">
        <v>229</v>
      </c>
      <c r="C27" t="str">
        <f t="shared" si="0"/>
        <v>CataluñaGimnasios</v>
      </c>
    </row>
    <row r="28" spans="1:4">
      <c r="A28" t="s">
        <v>78</v>
      </c>
      <c r="B28" t="s">
        <v>229</v>
      </c>
      <c r="C28" t="str">
        <f t="shared" si="0"/>
        <v>Castilla La ManchaGimnasios</v>
      </c>
      <c r="D28" t="s">
        <v>68</v>
      </c>
    </row>
    <row r="29" spans="1:4">
      <c r="A29" t="s">
        <v>79</v>
      </c>
      <c r="B29" t="s">
        <v>229</v>
      </c>
      <c r="C29" t="str">
        <f t="shared" si="0"/>
        <v>Castilla y LeonGimnasios</v>
      </c>
      <c r="D29" t="s">
        <v>68</v>
      </c>
    </row>
    <row r="30" spans="1:4">
      <c r="A30" t="s">
        <v>80</v>
      </c>
      <c r="B30" t="s">
        <v>229</v>
      </c>
      <c r="C30" t="str">
        <f t="shared" si="0"/>
        <v>Comunidad ValencianaGimnasios</v>
      </c>
      <c r="D30" t="s">
        <v>68</v>
      </c>
    </row>
    <row r="31" spans="1:4">
      <c r="A31" t="s">
        <v>81</v>
      </c>
      <c r="B31" t="s">
        <v>229</v>
      </c>
      <c r="C31" t="str">
        <f t="shared" si="0"/>
        <v>EuskadiGimnasios</v>
      </c>
    </row>
    <row r="32" spans="1:4">
      <c r="A32" t="s">
        <v>82</v>
      </c>
      <c r="B32" t="s">
        <v>229</v>
      </c>
      <c r="C32" t="str">
        <f t="shared" si="0"/>
        <v>ExtremaduraGimnasios</v>
      </c>
      <c r="D32" t="s">
        <v>68</v>
      </c>
    </row>
    <row r="33" spans="1:4">
      <c r="A33" t="s">
        <v>83</v>
      </c>
      <c r="B33" t="s">
        <v>229</v>
      </c>
      <c r="C33" t="str">
        <f t="shared" si="0"/>
        <v>GaliciaGimnasios</v>
      </c>
      <c r="D33" t="s">
        <v>68</v>
      </c>
    </row>
    <row r="34" spans="1:4">
      <c r="A34" t="s">
        <v>84</v>
      </c>
      <c r="B34" t="s">
        <v>229</v>
      </c>
      <c r="C34" t="str">
        <f t="shared" si="0"/>
        <v>MadridGimnasios</v>
      </c>
      <c r="D34" t="s">
        <v>68</v>
      </c>
    </row>
    <row r="35" spans="1:4">
      <c r="A35" t="s">
        <v>85</v>
      </c>
      <c r="B35" t="s">
        <v>229</v>
      </c>
      <c r="C35" t="str">
        <f t="shared" si="0"/>
        <v>MurciaGimnasios</v>
      </c>
      <c r="D35" t="s">
        <v>68</v>
      </c>
    </row>
    <row r="36" spans="1:4">
      <c r="A36" t="s">
        <v>86</v>
      </c>
      <c r="B36" t="s">
        <v>229</v>
      </c>
      <c r="C36" t="str">
        <f t="shared" si="0"/>
        <v>Navarra Gimnasios</v>
      </c>
      <c r="D36" t="s">
        <v>68</v>
      </c>
    </row>
    <row r="37" spans="1:4">
      <c r="A37" t="s">
        <v>87</v>
      </c>
      <c r="B37" t="s">
        <v>229</v>
      </c>
      <c r="C37" t="str">
        <f t="shared" si="0"/>
        <v>La RiojaGimnasios</v>
      </c>
      <c r="D37" t="s">
        <v>68</v>
      </c>
    </row>
    <row r="38" spans="1:4">
      <c r="A38" t="s">
        <v>49</v>
      </c>
      <c r="D38" t="s">
        <v>68</v>
      </c>
    </row>
    <row r="39" spans="1:4">
      <c r="A39" t="s">
        <v>0</v>
      </c>
    </row>
    <row r="40" spans="1:4">
      <c r="A40" t="s">
        <v>41</v>
      </c>
    </row>
    <row r="41" spans="1:4">
      <c r="A41" t="s">
        <v>65</v>
      </c>
      <c r="D41" t="s">
        <v>68</v>
      </c>
    </row>
    <row r="42" spans="1:4">
      <c r="A42" t="s">
        <v>73</v>
      </c>
      <c r="D42" t="s">
        <v>68</v>
      </c>
    </row>
    <row r="43" spans="1:4">
      <c r="A43" t="s">
        <v>75</v>
      </c>
      <c r="D43" t="s">
        <v>68</v>
      </c>
    </row>
    <row r="44" spans="1:4">
      <c r="A44" t="s">
        <v>76</v>
      </c>
    </row>
    <row r="45" spans="1:4">
      <c r="A45" t="s">
        <v>77</v>
      </c>
    </row>
    <row r="46" spans="1:4">
      <c r="A46" t="s">
        <v>78</v>
      </c>
      <c r="D46" t="s">
        <v>68</v>
      </c>
    </row>
    <row r="47" spans="1:4">
      <c r="A47" t="s">
        <v>79</v>
      </c>
      <c r="D47" t="s">
        <v>68</v>
      </c>
    </row>
    <row r="48" spans="1:4">
      <c r="A48" t="s">
        <v>80</v>
      </c>
      <c r="D48" t="s">
        <v>68</v>
      </c>
    </row>
    <row r="49" spans="1:4">
      <c r="A49" t="s">
        <v>81</v>
      </c>
    </row>
    <row r="50" spans="1:4">
      <c r="A50" t="s">
        <v>82</v>
      </c>
      <c r="D50" t="s">
        <v>68</v>
      </c>
    </row>
    <row r="51" spans="1:4">
      <c r="A51" t="s">
        <v>83</v>
      </c>
      <c r="D51" t="s">
        <v>68</v>
      </c>
    </row>
    <row r="52" spans="1:4">
      <c r="A52" t="s">
        <v>84</v>
      </c>
      <c r="D52" t="s">
        <v>68</v>
      </c>
    </row>
    <row r="53" spans="1:4">
      <c r="A53" t="s">
        <v>85</v>
      </c>
      <c r="D53" t="s">
        <v>68</v>
      </c>
    </row>
    <row r="54" spans="1:4">
      <c r="A54" t="s">
        <v>86</v>
      </c>
      <c r="D54" t="s">
        <v>68</v>
      </c>
    </row>
    <row r="55" spans="1:4">
      <c r="A55" t="s">
        <v>87</v>
      </c>
      <c r="D55" t="s">
        <v>68</v>
      </c>
    </row>
    <row r="56" spans="1:4">
      <c r="A56" t="s">
        <v>49</v>
      </c>
      <c r="D56" t="s">
        <v>68</v>
      </c>
    </row>
    <row r="57" spans="1:4">
      <c r="A57" t="s">
        <v>0</v>
      </c>
    </row>
    <row r="58" spans="1:4">
      <c r="A58" t="s">
        <v>41</v>
      </c>
    </row>
    <row r="59" spans="1:4">
      <c r="A59" t="s">
        <v>65</v>
      </c>
      <c r="D59" t="s">
        <v>68</v>
      </c>
    </row>
    <row r="60" spans="1:4">
      <c r="A60" t="s">
        <v>73</v>
      </c>
      <c r="D60" t="s">
        <v>68</v>
      </c>
    </row>
    <row r="61" spans="1:4">
      <c r="A61" t="s">
        <v>75</v>
      </c>
      <c r="D61" t="s">
        <v>68</v>
      </c>
    </row>
    <row r="62" spans="1:4">
      <c r="A62" t="s">
        <v>76</v>
      </c>
    </row>
    <row r="63" spans="1:4">
      <c r="A63" t="s">
        <v>77</v>
      </c>
    </row>
    <row r="64" spans="1:4">
      <c r="A64" t="s">
        <v>78</v>
      </c>
      <c r="D64" t="s">
        <v>68</v>
      </c>
    </row>
    <row r="65" spans="1:4">
      <c r="A65" t="s">
        <v>79</v>
      </c>
      <c r="D65" t="s">
        <v>68</v>
      </c>
    </row>
    <row r="66" spans="1:4">
      <c r="A66" t="s">
        <v>80</v>
      </c>
      <c r="D66" t="s">
        <v>68</v>
      </c>
    </row>
    <row r="67" spans="1:4">
      <c r="A67" t="s">
        <v>81</v>
      </c>
    </row>
    <row r="68" spans="1:4">
      <c r="A68" t="s">
        <v>82</v>
      </c>
      <c r="D68" t="s">
        <v>68</v>
      </c>
    </row>
    <row r="69" spans="1:4">
      <c r="A69" t="s">
        <v>83</v>
      </c>
      <c r="D69" t="s">
        <v>68</v>
      </c>
    </row>
    <row r="70" spans="1:4">
      <c r="A70" t="s">
        <v>84</v>
      </c>
      <c r="D70" t="s">
        <v>68</v>
      </c>
    </row>
    <row r="71" spans="1:4">
      <c r="A71" t="s">
        <v>85</v>
      </c>
      <c r="D71" t="s">
        <v>68</v>
      </c>
    </row>
    <row r="72" spans="1:4">
      <c r="A72" t="s">
        <v>86</v>
      </c>
      <c r="D72" t="s">
        <v>68</v>
      </c>
    </row>
    <row r="73" spans="1:4">
      <c r="A73" t="s">
        <v>87</v>
      </c>
      <c r="D73" t="s">
        <v>68</v>
      </c>
    </row>
    <row r="74" spans="1:4">
      <c r="A74" t="s">
        <v>49</v>
      </c>
      <c r="D74" t="s">
        <v>68</v>
      </c>
    </row>
    <row r="75" spans="1:4">
      <c r="A75" t="s">
        <v>0</v>
      </c>
    </row>
    <row r="76" spans="1:4">
      <c r="A76" t="s">
        <v>41</v>
      </c>
    </row>
    <row r="77" spans="1:4">
      <c r="A77" t="s">
        <v>65</v>
      </c>
      <c r="D77" t="s">
        <v>68</v>
      </c>
    </row>
    <row r="78" spans="1:4">
      <c r="A78" t="s">
        <v>73</v>
      </c>
      <c r="D78" t="s">
        <v>68</v>
      </c>
    </row>
    <row r="79" spans="1:4">
      <c r="A79" t="s">
        <v>75</v>
      </c>
      <c r="D79" t="s">
        <v>68</v>
      </c>
    </row>
    <row r="80" spans="1:4">
      <c r="A80" t="s">
        <v>76</v>
      </c>
    </row>
    <row r="81" spans="1:4">
      <c r="A81" t="s">
        <v>77</v>
      </c>
    </row>
    <row r="82" spans="1:4">
      <c r="A82" t="s">
        <v>78</v>
      </c>
      <c r="D82" t="s">
        <v>68</v>
      </c>
    </row>
    <row r="83" spans="1:4">
      <c r="A83" t="s">
        <v>79</v>
      </c>
      <c r="D83" t="s">
        <v>68</v>
      </c>
    </row>
    <row r="84" spans="1:4">
      <c r="A84" t="s">
        <v>80</v>
      </c>
      <c r="D84" t="s">
        <v>68</v>
      </c>
    </row>
    <row r="85" spans="1:4">
      <c r="A85" t="s">
        <v>81</v>
      </c>
    </row>
    <row r="86" spans="1:4">
      <c r="A86" t="s">
        <v>82</v>
      </c>
      <c r="D86" t="s">
        <v>68</v>
      </c>
    </row>
    <row r="87" spans="1:4">
      <c r="A87" t="s">
        <v>83</v>
      </c>
      <c r="D87" t="s">
        <v>68</v>
      </c>
    </row>
    <row r="88" spans="1:4">
      <c r="A88" t="s">
        <v>84</v>
      </c>
      <c r="D88" t="s">
        <v>68</v>
      </c>
    </row>
    <row r="89" spans="1:4">
      <c r="A89" t="s">
        <v>85</v>
      </c>
      <c r="D89" t="s">
        <v>68</v>
      </c>
    </row>
    <row r="90" spans="1:4">
      <c r="A90" t="s">
        <v>86</v>
      </c>
      <c r="D90" t="s">
        <v>68</v>
      </c>
    </row>
    <row r="91" spans="1:4">
      <c r="A91" t="s">
        <v>87</v>
      </c>
      <c r="D91" t="s">
        <v>68</v>
      </c>
    </row>
    <row r="92" spans="1:4">
      <c r="A92" t="s">
        <v>49</v>
      </c>
      <c r="D92" t="s">
        <v>68</v>
      </c>
    </row>
    <row r="93" spans="1:4">
      <c r="A93" t="s">
        <v>0</v>
      </c>
    </row>
    <row r="94" spans="1:4">
      <c r="A94" t="s">
        <v>41</v>
      </c>
    </row>
    <row r="95" spans="1:4">
      <c r="A95" t="s">
        <v>65</v>
      </c>
      <c r="D95" t="s">
        <v>68</v>
      </c>
    </row>
    <row r="96" spans="1:4">
      <c r="A96" t="s">
        <v>73</v>
      </c>
      <c r="D96" t="s">
        <v>68</v>
      </c>
    </row>
    <row r="97" spans="1:4">
      <c r="A97" t="s">
        <v>75</v>
      </c>
      <c r="D97" t="s">
        <v>68</v>
      </c>
    </row>
    <row r="98" spans="1:4">
      <c r="A98" t="s">
        <v>76</v>
      </c>
    </row>
    <row r="99" spans="1:4">
      <c r="A99" t="s">
        <v>77</v>
      </c>
    </row>
    <row r="100" spans="1:4">
      <c r="A100" t="s">
        <v>78</v>
      </c>
      <c r="D100" t="s">
        <v>68</v>
      </c>
    </row>
    <row r="101" spans="1:4">
      <c r="A101" t="s">
        <v>79</v>
      </c>
      <c r="D101" t="s">
        <v>68</v>
      </c>
    </row>
    <row r="102" spans="1:4">
      <c r="A102" t="s">
        <v>80</v>
      </c>
      <c r="D102" t="s">
        <v>68</v>
      </c>
    </row>
    <row r="103" spans="1:4">
      <c r="A103" t="s">
        <v>81</v>
      </c>
    </row>
    <row r="104" spans="1:4">
      <c r="A104" t="s">
        <v>82</v>
      </c>
      <c r="D104" t="s">
        <v>68</v>
      </c>
    </row>
    <row r="105" spans="1:4">
      <c r="A105" t="s">
        <v>83</v>
      </c>
      <c r="D105" t="s">
        <v>68</v>
      </c>
    </row>
    <row r="106" spans="1:4">
      <c r="A106" t="s">
        <v>84</v>
      </c>
      <c r="D106" t="s">
        <v>68</v>
      </c>
    </row>
    <row r="107" spans="1:4">
      <c r="A107" t="s">
        <v>85</v>
      </c>
      <c r="D107" t="s">
        <v>68</v>
      </c>
    </row>
    <row r="108" spans="1:4">
      <c r="A108" t="s">
        <v>86</v>
      </c>
      <c r="D108" t="s">
        <v>68</v>
      </c>
    </row>
    <row r="109" spans="1:4">
      <c r="A109" t="s">
        <v>87</v>
      </c>
      <c r="D109" t="s">
        <v>68</v>
      </c>
    </row>
    <row r="110" spans="1:4">
      <c r="A110" t="s">
        <v>49</v>
      </c>
      <c r="D110" t="s">
        <v>68</v>
      </c>
    </row>
    <row r="111" spans="1:4">
      <c r="A111" t="s">
        <v>0</v>
      </c>
    </row>
    <row r="112" spans="1:4">
      <c r="A112" t="s">
        <v>41</v>
      </c>
    </row>
    <row r="113" spans="1:4">
      <c r="A113" t="s">
        <v>65</v>
      </c>
      <c r="D113" t="s">
        <v>68</v>
      </c>
    </row>
    <row r="114" spans="1:4">
      <c r="A114" t="s">
        <v>73</v>
      </c>
      <c r="D114" t="s">
        <v>68</v>
      </c>
    </row>
    <row r="115" spans="1:4">
      <c r="A115" t="s">
        <v>75</v>
      </c>
      <c r="D115" t="s">
        <v>68</v>
      </c>
    </row>
    <row r="116" spans="1:4">
      <c r="A116" t="s">
        <v>76</v>
      </c>
    </row>
    <row r="117" spans="1:4">
      <c r="A117" t="s">
        <v>77</v>
      </c>
    </row>
    <row r="118" spans="1:4">
      <c r="A118" t="s">
        <v>78</v>
      </c>
      <c r="D118" t="s">
        <v>68</v>
      </c>
    </row>
    <row r="119" spans="1:4">
      <c r="A119" t="s">
        <v>79</v>
      </c>
      <c r="D119" t="s">
        <v>68</v>
      </c>
    </row>
    <row r="120" spans="1:4">
      <c r="A120" t="s">
        <v>80</v>
      </c>
      <c r="D120" t="s">
        <v>68</v>
      </c>
    </row>
    <row r="121" spans="1:4">
      <c r="A121" t="s">
        <v>81</v>
      </c>
    </row>
    <row r="122" spans="1:4">
      <c r="A122" t="s">
        <v>82</v>
      </c>
      <c r="D122" t="s">
        <v>68</v>
      </c>
    </row>
    <row r="123" spans="1:4">
      <c r="A123" t="s">
        <v>83</v>
      </c>
      <c r="D123" t="s">
        <v>68</v>
      </c>
    </row>
    <row r="124" spans="1:4">
      <c r="A124" t="s">
        <v>84</v>
      </c>
      <c r="D124" t="s">
        <v>68</v>
      </c>
    </row>
    <row r="125" spans="1:4">
      <c r="A125" t="s">
        <v>85</v>
      </c>
      <c r="D125" t="s">
        <v>68</v>
      </c>
    </row>
    <row r="126" spans="1:4">
      <c r="A126" t="s">
        <v>86</v>
      </c>
      <c r="D126" t="s">
        <v>68</v>
      </c>
    </row>
    <row r="127" spans="1:4">
      <c r="A127" t="s">
        <v>87</v>
      </c>
      <c r="D127" t="s">
        <v>68</v>
      </c>
    </row>
    <row r="128" spans="1:4">
      <c r="A128" t="s">
        <v>49</v>
      </c>
      <c r="D128" t="s">
        <v>68</v>
      </c>
    </row>
    <row r="129" spans="1:4">
      <c r="A129" t="s">
        <v>0</v>
      </c>
    </row>
    <row r="130" spans="1:4">
      <c r="A130" t="s">
        <v>41</v>
      </c>
    </row>
    <row r="131" spans="1:4">
      <c r="A131" t="s">
        <v>65</v>
      </c>
      <c r="D131" t="s">
        <v>68</v>
      </c>
    </row>
    <row r="132" spans="1:4">
      <c r="A132" t="s">
        <v>73</v>
      </c>
      <c r="D132" t="s">
        <v>68</v>
      </c>
    </row>
    <row r="133" spans="1:4">
      <c r="A133" t="s">
        <v>75</v>
      </c>
      <c r="D133" t="s">
        <v>68</v>
      </c>
    </row>
    <row r="134" spans="1:4">
      <c r="A134" t="s">
        <v>76</v>
      </c>
    </row>
    <row r="135" spans="1:4">
      <c r="A135" t="s">
        <v>77</v>
      </c>
    </row>
    <row r="136" spans="1:4">
      <c r="A136" t="s">
        <v>78</v>
      </c>
      <c r="D136" t="s">
        <v>68</v>
      </c>
    </row>
    <row r="137" spans="1:4">
      <c r="A137" t="s">
        <v>79</v>
      </c>
      <c r="D137" t="s">
        <v>68</v>
      </c>
    </row>
    <row r="138" spans="1:4">
      <c r="A138" t="s">
        <v>80</v>
      </c>
      <c r="D138" t="s">
        <v>68</v>
      </c>
    </row>
    <row r="139" spans="1:4">
      <c r="A139" t="s">
        <v>81</v>
      </c>
    </row>
    <row r="140" spans="1:4">
      <c r="A140" t="s">
        <v>82</v>
      </c>
      <c r="D140" t="s">
        <v>68</v>
      </c>
    </row>
    <row r="141" spans="1:4">
      <c r="A141" t="s">
        <v>83</v>
      </c>
      <c r="D141" t="s">
        <v>68</v>
      </c>
    </row>
    <row r="142" spans="1:4">
      <c r="A142" t="s">
        <v>84</v>
      </c>
      <c r="D142" t="s">
        <v>68</v>
      </c>
    </row>
    <row r="143" spans="1:4">
      <c r="A143" t="s">
        <v>85</v>
      </c>
      <c r="D143" t="s">
        <v>68</v>
      </c>
    </row>
    <row r="144" spans="1:4">
      <c r="A144" t="s">
        <v>86</v>
      </c>
      <c r="D144" t="s">
        <v>68</v>
      </c>
    </row>
    <row r="145" spans="1:4">
      <c r="A145" t="s">
        <v>87</v>
      </c>
      <c r="D145" t="s">
        <v>68</v>
      </c>
    </row>
    <row r="146" spans="1:4">
      <c r="A146" t="s">
        <v>49</v>
      </c>
      <c r="D146" t="s">
        <v>68</v>
      </c>
    </row>
    <row r="147" spans="1:4">
      <c r="A147" t="s">
        <v>0</v>
      </c>
    </row>
    <row r="148" spans="1:4">
      <c r="A148" t="s">
        <v>41</v>
      </c>
    </row>
    <row r="149" spans="1:4">
      <c r="A149" t="s">
        <v>65</v>
      </c>
      <c r="D149" t="s">
        <v>68</v>
      </c>
    </row>
    <row r="150" spans="1:4">
      <c r="A150" t="s">
        <v>73</v>
      </c>
      <c r="D150" t="s">
        <v>68</v>
      </c>
    </row>
    <row r="151" spans="1:4">
      <c r="A151" t="s">
        <v>75</v>
      </c>
      <c r="D151" t="s">
        <v>68</v>
      </c>
    </row>
    <row r="152" spans="1:4">
      <c r="A152" t="s">
        <v>76</v>
      </c>
    </row>
    <row r="153" spans="1:4">
      <c r="A153" t="s">
        <v>77</v>
      </c>
    </row>
    <row r="154" spans="1:4">
      <c r="A154" t="s">
        <v>78</v>
      </c>
      <c r="D154" t="s">
        <v>68</v>
      </c>
    </row>
    <row r="155" spans="1:4">
      <c r="A155" t="s">
        <v>79</v>
      </c>
      <c r="D155" t="s">
        <v>68</v>
      </c>
    </row>
    <row r="156" spans="1:4">
      <c r="A156" t="s">
        <v>80</v>
      </c>
      <c r="D156" t="s">
        <v>68</v>
      </c>
    </row>
    <row r="157" spans="1:4">
      <c r="A157" t="s">
        <v>81</v>
      </c>
    </row>
    <row r="158" spans="1:4">
      <c r="A158" t="s">
        <v>82</v>
      </c>
      <c r="D158" t="s">
        <v>68</v>
      </c>
    </row>
    <row r="159" spans="1:4">
      <c r="A159" t="s">
        <v>83</v>
      </c>
      <c r="D159" t="s">
        <v>68</v>
      </c>
    </row>
    <row r="160" spans="1:4">
      <c r="A160" t="s">
        <v>84</v>
      </c>
      <c r="D160" t="s">
        <v>68</v>
      </c>
    </row>
    <row r="161" spans="1:4">
      <c r="A161" t="s">
        <v>85</v>
      </c>
      <c r="D161" t="s">
        <v>68</v>
      </c>
    </row>
    <row r="162" spans="1:4">
      <c r="A162" t="s">
        <v>86</v>
      </c>
      <c r="D162" t="s">
        <v>68</v>
      </c>
    </row>
    <row r="163" spans="1:4">
      <c r="A163" t="s">
        <v>87</v>
      </c>
      <c r="D163" t="s">
        <v>68</v>
      </c>
    </row>
    <row r="164" spans="1:4">
      <c r="A164" t="s">
        <v>49</v>
      </c>
      <c r="D164" t="s">
        <v>68</v>
      </c>
    </row>
    <row r="165" spans="1:4">
      <c r="A165" t="s">
        <v>0</v>
      </c>
    </row>
    <row r="166" spans="1:4">
      <c r="A166" t="s">
        <v>41</v>
      </c>
    </row>
    <row r="167" spans="1:4">
      <c r="A167" t="s">
        <v>65</v>
      </c>
      <c r="D167" t="s">
        <v>68</v>
      </c>
    </row>
    <row r="168" spans="1:4">
      <c r="A168" t="s">
        <v>73</v>
      </c>
      <c r="D168" t="s">
        <v>68</v>
      </c>
    </row>
    <row r="169" spans="1:4">
      <c r="A169" t="s">
        <v>75</v>
      </c>
      <c r="D169" t="s">
        <v>68</v>
      </c>
    </row>
    <row r="170" spans="1:4">
      <c r="A170" t="s">
        <v>76</v>
      </c>
    </row>
    <row r="171" spans="1:4">
      <c r="A171" t="s">
        <v>77</v>
      </c>
    </row>
    <row r="172" spans="1:4">
      <c r="A172" t="s">
        <v>78</v>
      </c>
      <c r="D172" t="s">
        <v>68</v>
      </c>
    </row>
    <row r="173" spans="1:4">
      <c r="A173" t="s">
        <v>79</v>
      </c>
      <c r="D173" t="s">
        <v>68</v>
      </c>
    </row>
    <row r="174" spans="1:4">
      <c r="A174" t="s">
        <v>80</v>
      </c>
      <c r="D174" t="s">
        <v>68</v>
      </c>
    </row>
    <row r="175" spans="1:4">
      <c r="A175" t="s">
        <v>81</v>
      </c>
    </row>
    <row r="176" spans="1:4">
      <c r="A176" t="s">
        <v>82</v>
      </c>
      <c r="D176" t="s">
        <v>68</v>
      </c>
    </row>
    <row r="177" spans="1:4">
      <c r="A177" t="s">
        <v>83</v>
      </c>
      <c r="D177" t="s">
        <v>68</v>
      </c>
    </row>
    <row r="178" spans="1:4">
      <c r="A178" t="s">
        <v>84</v>
      </c>
      <c r="D178" t="s">
        <v>68</v>
      </c>
    </row>
    <row r="179" spans="1:4">
      <c r="A179" t="s">
        <v>85</v>
      </c>
      <c r="D179" t="s">
        <v>68</v>
      </c>
    </row>
    <row r="180" spans="1:4">
      <c r="A180" t="s">
        <v>86</v>
      </c>
      <c r="D180" t="s">
        <v>68</v>
      </c>
    </row>
    <row r="181" spans="1:4">
      <c r="A181" t="s">
        <v>87</v>
      </c>
      <c r="D181" t="s">
        <v>68</v>
      </c>
    </row>
    <row r="182" spans="1:4">
      <c r="A182" t="s">
        <v>49</v>
      </c>
      <c r="D182" t="s">
        <v>68</v>
      </c>
    </row>
    <row r="183" spans="1:4">
      <c r="A183" t="s">
        <v>0</v>
      </c>
    </row>
    <row r="184" spans="1:4">
      <c r="A184" t="s">
        <v>41</v>
      </c>
    </row>
    <row r="185" spans="1:4">
      <c r="A185" t="s">
        <v>65</v>
      </c>
      <c r="D185" t="s">
        <v>68</v>
      </c>
    </row>
    <row r="186" spans="1:4">
      <c r="A186" t="s">
        <v>73</v>
      </c>
      <c r="D186" t="s">
        <v>68</v>
      </c>
    </row>
    <row r="187" spans="1:4">
      <c r="A187" t="s">
        <v>75</v>
      </c>
      <c r="D187" t="s">
        <v>68</v>
      </c>
    </row>
    <row r="188" spans="1:4">
      <c r="A188" t="s">
        <v>76</v>
      </c>
    </row>
    <row r="189" spans="1:4">
      <c r="A189" t="s">
        <v>77</v>
      </c>
    </row>
    <row r="190" spans="1:4">
      <c r="A190" t="s">
        <v>78</v>
      </c>
      <c r="D190" t="s">
        <v>68</v>
      </c>
    </row>
    <row r="191" spans="1:4">
      <c r="A191" t="s">
        <v>79</v>
      </c>
      <c r="D191" t="s">
        <v>68</v>
      </c>
    </row>
    <row r="192" spans="1:4">
      <c r="A192" t="s">
        <v>80</v>
      </c>
      <c r="D192" t="s">
        <v>68</v>
      </c>
    </row>
    <row r="193" spans="1:4">
      <c r="A193" t="s">
        <v>81</v>
      </c>
    </row>
    <row r="194" spans="1:4">
      <c r="A194" t="s">
        <v>82</v>
      </c>
      <c r="D194" t="s">
        <v>68</v>
      </c>
    </row>
    <row r="195" spans="1:4">
      <c r="A195" t="s">
        <v>83</v>
      </c>
      <c r="D195" t="s">
        <v>68</v>
      </c>
    </row>
    <row r="196" spans="1:4">
      <c r="A196" t="s">
        <v>84</v>
      </c>
      <c r="D196" t="s">
        <v>68</v>
      </c>
    </row>
    <row r="197" spans="1:4">
      <c r="A197" t="s">
        <v>85</v>
      </c>
      <c r="D197" t="s">
        <v>68</v>
      </c>
    </row>
    <row r="198" spans="1:4">
      <c r="A198" t="s">
        <v>86</v>
      </c>
      <c r="D198" t="s">
        <v>68</v>
      </c>
    </row>
    <row r="199" spans="1:4">
      <c r="A199" t="s">
        <v>87</v>
      </c>
      <c r="D199" t="s">
        <v>68</v>
      </c>
    </row>
    <row r="200" spans="1:4">
      <c r="A200" t="s">
        <v>49</v>
      </c>
      <c r="D200" t="s">
        <v>68</v>
      </c>
    </row>
    <row r="201" spans="1:4">
      <c r="A201" t="s">
        <v>0</v>
      </c>
    </row>
    <row r="202" spans="1:4">
      <c r="A202" t="s">
        <v>41</v>
      </c>
    </row>
    <row r="203" spans="1:4">
      <c r="A203" t="s">
        <v>65</v>
      </c>
      <c r="D203" t="s">
        <v>68</v>
      </c>
    </row>
    <row r="204" spans="1:4">
      <c r="A204" t="s">
        <v>73</v>
      </c>
      <c r="D204" t="s">
        <v>68</v>
      </c>
    </row>
    <row r="205" spans="1:4">
      <c r="A205" t="s">
        <v>75</v>
      </c>
      <c r="D205" t="s">
        <v>68</v>
      </c>
    </row>
    <row r="206" spans="1:4">
      <c r="A206" t="s">
        <v>76</v>
      </c>
    </row>
    <row r="207" spans="1:4">
      <c r="A207" t="s">
        <v>77</v>
      </c>
    </row>
    <row r="208" spans="1:4">
      <c r="A208" t="s">
        <v>78</v>
      </c>
      <c r="D208" t="s">
        <v>68</v>
      </c>
    </row>
    <row r="209" spans="1:4">
      <c r="A209" t="s">
        <v>79</v>
      </c>
      <c r="D209" t="s">
        <v>68</v>
      </c>
    </row>
    <row r="210" spans="1:4">
      <c r="A210" t="s">
        <v>80</v>
      </c>
      <c r="D210" t="s">
        <v>68</v>
      </c>
    </row>
    <row r="211" spans="1:4">
      <c r="A211" t="s">
        <v>81</v>
      </c>
    </row>
    <row r="212" spans="1:4">
      <c r="A212" t="s">
        <v>82</v>
      </c>
      <c r="D212" t="s">
        <v>68</v>
      </c>
    </row>
    <row r="213" spans="1:4">
      <c r="A213" t="s">
        <v>83</v>
      </c>
      <c r="D213" t="s">
        <v>68</v>
      </c>
    </row>
    <row r="214" spans="1:4">
      <c r="A214" t="s">
        <v>84</v>
      </c>
      <c r="D214" t="s">
        <v>68</v>
      </c>
    </row>
    <row r="215" spans="1:4">
      <c r="A215" t="s">
        <v>85</v>
      </c>
      <c r="D215" t="s">
        <v>68</v>
      </c>
    </row>
    <row r="216" spans="1:4">
      <c r="A216" t="s">
        <v>86</v>
      </c>
      <c r="D216" t="s">
        <v>68</v>
      </c>
    </row>
    <row r="217" spans="1:4">
      <c r="A217" t="s">
        <v>87</v>
      </c>
      <c r="D217" t="s">
        <v>68</v>
      </c>
    </row>
    <row r="218" spans="1:4">
      <c r="A218" t="s">
        <v>49</v>
      </c>
      <c r="D218" t="s">
        <v>68</v>
      </c>
    </row>
    <row r="219" spans="1:4">
      <c r="A219" t="s">
        <v>0</v>
      </c>
    </row>
    <row r="220" spans="1:4">
      <c r="A220" t="s">
        <v>41</v>
      </c>
    </row>
    <row r="221" spans="1:4">
      <c r="A221" t="s">
        <v>65</v>
      </c>
      <c r="D221" t="s">
        <v>68</v>
      </c>
    </row>
    <row r="222" spans="1:4">
      <c r="A222" t="s">
        <v>73</v>
      </c>
      <c r="D222" t="s">
        <v>68</v>
      </c>
    </row>
    <row r="223" spans="1:4">
      <c r="A223" t="s">
        <v>75</v>
      </c>
      <c r="D223" t="s">
        <v>68</v>
      </c>
    </row>
    <row r="224" spans="1:4">
      <c r="A224" t="s">
        <v>76</v>
      </c>
    </row>
    <row r="225" spans="1:4">
      <c r="A225" t="s">
        <v>77</v>
      </c>
    </row>
    <row r="226" spans="1:4">
      <c r="A226" t="s">
        <v>78</v>
      </c>
      <c r="D226" t="s">
        <v>68</v>
      </c>
    </row>
    <row r="227" spans="1:4">
      <c r="A227" t="s">
        <v>79</v>
      </c>
      <c r="D227" t="s">
        <v>68</v>
      </c>
    </row>
    <row r="228" spans="1:4">
      <c r="A228" t="s">
        <v>80</v>
      </c>
      <c r="D228" t="s">
        <v>68</v>
      </c>
    </row>
    <row r="229" spans="1:4">
      <c r="A229" t="s">
        <v>81</v>
      </c>
    </row>
    <row r="230" spans="1:4">
      <c r="A230" t="s">
        <v>82</v>
      </c>
      <c r="D230" t="s">
        <v>68</v>
      </c>
    </row>
    <row r="231" spans="1:4">
      <c r="A231" t="s">
        <v>83</v>
      </c>
      <c r="D231" t="s">
        <v>68</v>
      </c>
    </row>
    <row r="232" spans="1:4">
      <c r="A232" t="s">
        <v>84</v>
      </c>
      <c r="D232" t="s">
        <v>68</v>
      </c>
    </row>
    <row r="233" spans="1:4">
      <c r="A233" t="s">
        <v>85</v>
      </c>
      <c r="D233" t="s">
        <v>68</v>
      </c>
    </row>
    <row r="234" spans="1:4">
      <c r="A234" t="s">
        <v>86</v>
      </c>
      <c r="D234" t="s">
        <v>68</v>
      </c>
    </row>
    <row r="235" spans="1:4">
      <c r="A235" t="s">
        <v>87</v>
      </c>
      <c r="D235" t="s">
        <v>68</v>
      </c>
    </row>
    <row r="236" spans="1:4">
      <c r="A236" t="s">
        <v>49</v>
      </c>
      <c r="D236" t="s">
        <v>68</v>
      </c>
    </row>
    <row r="237" spans="1:4">
      <c r="A237" t="s">
        <v>0</v>
      </c>
    </row>
    <row r="238" spans="1:4">
      <c r="A238" t="s">
        <v>41</v>
      </c>
    </row>
    <row r="239" spans="1:4">
      <c r="A239" t="s">
        <v>65</v>
      </c>
      <c r="D239" t="s">
        <v>68</v>
      </c>
    </row>
    <row r="240" spans="1:4">
      <c r="A240" t="s">
        <v>73</v>
      </c>
      <c r="D240" t="s">
        <v>68</v>
      </c>
    </row>
    <row r="241" spans="1:4">
      <c r="A241" t="s">
        <v>75</v>
      </c>
      <c r="D241" t="s">
        <v>68</v>
      </c>
    </row>
    <row r="242" spans="1:4">
      <c r="A242" t="s">
        <v>76</v>
      </c>
    </row>
    <row r="243" spans="1:4">
      <c r="A243" t="s">
        <v>77</v>
      </c>
    </row>
    <row r="244" spans="1:4">
      <c r="A244" t="s">
        <v>78</v>
      </c>
      <c r="D244" t="s">
        <v>68</v>
      </c>
    </row>
    <row r="245" spans="1:4">
      <c r="A245" t="s">
        <v>79</v>
      </c>
      <c r="D245" t="s">
        <v>68</v>
      </c>
    </row>
    <row r="246" spans="1:4">
      <c r="A246" t="s">
        <v>80</v>
      </c>
      <c r="D246" t="s">
        <v>68</v>
      </c>
    </row>
    <row r="247" spans="1:4">
      <c r="A247" t="s">
        <v>81</v>
      </c>
    </row>
    <row r="248" spans="1:4">
      <c r="A248" t="s">
        <v>82</v>
      </c>
      <c r="D248" t="s">
        <v>68</v>
      </c>
    </row>
    <row r="249" spans="1:4">
      <c r="A249" t="s">
        <v>83</v>
      </c>
      <c r="D249" t="s">
        <v>68</v>
      </c>
    </row>
    <row r="250" spans="1:4">
      <c r="A250" t="s">
        <v>84</v>
      </c>
      <c r="D250" t="s">
        <v>68</v>
      </c>
    </row>
    <row r="251" spans="1:4">
      <c r="A251" t="s">
        <v>85</v>
      </c>
      <c r="D251" t="s">
        <v>68</v>
      </c>
    </row>
    <row r="252" spans="1:4">
      <c r="A252" t="s">
        <v>86</v>
      </c>
      <c r="D252" t="s">
        <v>68</v>
      </c>
    </row>
    <row r="253" spans="1:4">
      <c r="A253" t="s">
        <v>87</v>
      </c>
      <c r="D253" t="s">
        <v>68</v>
      </c>
    </row>
    <row r="254" spans="1:4">
      <c r="A254" t="s">
        <v>49</v>
      </c>
      <c r="D254" t="s">
        <v>68</v>
      </c>
    </row>
    <row r="255" spans="1:4">
      <c r="A255" t="s">
        <v>0</v>
      </c>
    </row>
    <row r="256" spans="1:4">
      <c r="A256" t="s">
        <v>41</v>
      </c>
    </row>
    <row r="257" spans="1:4">
      <c r="A257" t="s">
        <v>65</v>
      </c>
      <c r="D257" t="s">
        <v>68</v>
      </c>
    </row>
    <row r="258" spans="1:4">
      <c r="A258" t="s">
        <v>73</v>
      </c>
      <c r="D258" t="s">
        <v>68</v>
      </c>
    </row>
    <row r="259" spans="1:4">
      <c r="A259" t="s">
        <v>75</v>
      </c>
      <c r="D259" t="s">
        <v>68</v>
      </c>
    </row>
    <row r="260" spans="1:4">
      <c r="A260" t="s">
        <v>76</v>
      </c>
    </row>
    <row r="261" spans="1:4">
      <c r="A261" t="s">
        <v>77</v>
      </c>
    </row>
    <row r="262" spans="1:4">
      <c r="A262" t="s">
        <v>78</v>
      </c>
      <c r="D262" t="s">
        <v>68</v>
      </c>
    </row>
    <row r="263" spans="1:4">
      <c r="A263" t="s">
        <v>79</v>
      </c>
      <c r="D263" t="s">
        <v>68</v>
      </c>
    </row>
    <row r="264" spans="1:4">
      <c r="A264" t="s">
        <v>80</v>
      </c>
      <c r="D264" t="s">
        <v>68</v>
      </c>
    </row>
    <row r="265" spans="1:4">
      <c r="A265" t="s">
        <v>81</v>
      </c>
    </row>
    <row r="266" spans="1:4">
      <c r="A266" t="s">
        <v>82</v>
      </c>
      <c r="D266" t="s">
        <v>68</v>
      </c>
    </row>
    <row r="267" spans="1:4">
      <c r="A267" t="s">
        <v>83</v>
      </c>
      <c r="D267" t="s">
        <v>68</v>
      </c>
    </row>
    <row r="268" spans="1:4">
      <c r="A268" t="s">
        <v>84</v>
      </c>
      <c r="D268" t="s">
        <v>68</v>
      </c>
    </row>
    <row r="269" spans="1:4">
      <c r="A269" t="s">
        <v>85</v>
      </c>
      <c r="D269" t="s">
        <v>68</v>
      </c>
    </row>
    <row r="270" spans="1:4">
      <c r="A270" t="s">
        <v>86</v>
      </c>
      <c r="D270" t="s">
        <v>68</v>
      </c>
    </row>
    <row r="271" spans="1:4">
      <c r="A271" t="s">
        <v>87</v>
      </c>
      <c r="D271" t="s">
        <v>68</v>
      </c>
    </row>
    <row r="272" spans="1:4">
      <c r="A272" t="s">
        <v>49</v>
      </c>
      <c r="D272" t="s">
        <v>68</v>
      </c>
    </row>
    <row r="273" spans="1:4">
      <c r="A273" t="s">
        <v>0</v>
      </c>
    </row>
    <row r="274" spans="1:4">
      <c r="A274" t="s">
        <v>41</v>
      </c>
    </row>
    <row r="275" spans="1:4">
      <c r="A275" t="s">
        <v>65</v>
      </c>
      <c r="D275" t="s">
        <v>68</v>
      </c>
    </row>
    <row r="276" spans="1:4">
      <c r="A276" t="s">
        <v>73</v>
      </c>
      <c r="D276" t="s">
        <v>68</v>
      </c>
    </row>
    <row r="277" spans="1:4">
      <c r="A277" t="s">
        <v>75</v>
      </c>
      <c r="D277" t="s">
        <v>68</v>
      </c>
    </row>
    <row r="278" spans="1:4">
      <c r="A278" t="s">
        <v>76</v>
      </c>
    </row>
    <row r="279" spans="1:4">
      <c r="A279" t="s">
        <v>77</v>
      </c>
    </row>
    <row r="280" spans="1:4">
      <c r="A280" t="s">
        <v>78</v>
      </c>
      <c r="D280" t="s">
        <v>68</v>
      </c>
    </row>
    <row r="281" spans="1:4">
      <c r="A281" t="s">
        <v>79</v>
      </c>
      <c r="D281" t="s">
        <v>68</v>
      </c>
    </row>
    <row r="282" spans="1:4">
      <c r="A282" t="s">
        <v>80</v>
      </c>
      <c r="D282" t="s">
        <v>68</v>
      </c>
    </row>
    <row r="283" spans="1:4">
      <c r="A283" t="s">
        <v>81</v>
      </c>
    </row>
    <row r="284" spans="1:4">
      <c r="A284" t="s">
        <v>82</v>
      </c>
      <c r="D284" t="s">
        <v>68</v>
      </c>
    </row>
    <row r="285" spans="1:4">
      <c r="A285" t="s">
        <v>83</v>
      </c>
      <c r="D285" t="s">
        <v>68</v>
      </c>
    </row>
    <row r="286" spans="1:4">
      <c r="A286" t="s">
        <v>84</v>
      </c>
      <c r="D286" t="s">
        <v>68</v>
      </c>
    </row>
    <row r="287" spans="1:4">
      <c r="A287" t="s">
        <v>85</v>
      </c>
      <c r="D287" t="s">
        <v>68</v>
      </c>
    </row>
    <row r="288" spans="1:4">
      <c r="A288" t="s">
        <v>86</v>
      </c>
      <c r="D288" t="s">
        <v>68</v>
      </c>
    </row>
    <row r="289" spans="1:4">
      <c r="A289" t="s">
        <v>87</v>
      </c>
      <c r="D289" t="s">
        <v>68</v>
      </c>
    </row>
    <row r="290" spans="1:4">
      <c r="A290" t="s">
        <v>49</v>
      </c>
      <c r="D290" t="s">
        <v>68</v>
      </c>
    </row>
    <row r="291" spans="1:4">
      <c r="A291" t="s">
        <v>0</v>
      </c>
    </row>
    <row r="292" spans="1:4">
      <c r="A292" t="s">
        <v>41</v>
      </c>
    </row>
    <row r="293" spans="1:4">
      <c r="A293" t="s">
        <v>65</v>
      </c>
      <c r="D293" t="s">
        <v>68</v>
      </c>
    </row>
    <row r="294" spans="1:4">
      <c r="A294" t="s">
        <v>73</v>
      </c>
      <c r="D294" t="s">
        <v>68</v>
      </c>
    </row>
    <row r="295" spans="1:4">
      <c r="A295" t="s">
        <v>75</v>
      </c>
      <c r="D295" t="s">
        <v>68</v>
      </c>
    </row>
    <row r="296" spans="1:4">
      <c r="A296" t="s">
        <v>76</v>
      </c>
    </row>
    <row r="297" spans="1:4">
      <c r="A297" t="s">
        <v>77</v>
      </c>
    </row>
    <row r="298" spans="1:4">
      <c r="A298" t="s">
        <v>78</v>
      </c>
      <c r="D298" t="s">
        <v>68</v>
      </c>
    </row>
    <row r="299" spans="1:4">
      <c r="A299" t="s">
        <v>79</v>
      </c>
      <c r="D299" t="s">
        <v>68</v>
      </c>
    </row>
    <row r="300" spans="1:4">
      <c r="A300" t="s">
        <v>80</v>
      </c>
      <c r="D300" t="s">
        <v>68</v>
      </c>
    </row>
    <row r="301" spans="1:4">
      <c r="A301" t="s">
        <v>81</v>
      </c>
    </row>
    <row r="302" spans="1:4">
      <c r="A302" t="s">
        <v>82</v>
      </c>
      <c r="D302" t="s">
        <v>68</v>
      </c>
    </row>
    <row r="303" spans="1:4">
      <c r="A303" t="s">
        <v>83</v>
      </c>
      <c r="D303" t="s">
        <v>68</v>
      </c>
    </row>
    <row r="304" spans="1:4">
      <c r="A304" t="s">
        <v>84</v>
      </c>
      <c r="D304" t="s">
        <v>68</v>
      </c>
    </row>
    <row r="305" spans="1:4">
      <c r="A305" t="s">
        <v>85</v>
      </c>
      <c r="D305" t="s">
        <v>68</v>
      </c>
    </row>
    <row r="306" spans="1:4">
      <c r="A306" t="s">
        <v>86</v>
      </c>
      <c r="D306" t="s">
        <v>68</v>
      </c>
    </row>
    <row r="307" spans="1:4">
      <c r="A307" t="s">
        <v>87</v>
      </c>
      <c r="D307" t="s">
        <v>68</v>
      </c>
    </row>
    <row r="308" spans="1:4">
      <c r="A308" t="s">
        <v>49</v>
      </c>
      <c r="D308" t="s">
        <v>68</v>
      </c>
    </row>
    <row r="309" spans="1:4">
      <c r="A309" t="s">
        <v>0</v>
      </c>
    </row>
    <row r="310" spans="1:4">
      <c r="A310" t="s">
        <v>41</v>
      </c>
    </row>
    <row r="311" spans="1:4">
      <c r="A311" t="s">
        <v>65</v>
      </c>
      <c r="D311" t="s">
        <v>68</v>
      </c>
    </row>
    <row r="312" spans="1:4">
      <c r="A312" t="s">
        <v>73</v>
      </c>
      <c r="D312" t="s">
        <v>68</v>
      </c>
    </row>
    <row r="313" spans="1:4">
      <c r="A313" t="s">
        <v>75</v>
      </c>
      <c r="D313" t="s">
        <v>68</v>
      </c>
    </row>
    <row r="314" spans="1:4">
      <c r="A314" t="s">
        <v>76</v>
      </c>
    </row>
    <row r="315" spans="1:4">
      <c r="A315" t="s">
        <v>77</v>
      </c>
    </row>
    <row r="316" spans="1:4">
      <c r="A316" t="s">
        <v>78</v>
      </c>
      <c r="D316" t="s">
        <v>68</v>
      </c>
    </row>
    <row r="317" spans="1:4">
      <c r="A317" t="s">
        <v>79</v>
      </c>
      <c r="D317" t="s">
        <v>68</v>
      </c>
    </row>
    <row r="318" spans="1:4">
      <c r="A318" t="s">
        <v>80</v>
      </c>
      <c r="D318" t="s">
        <v>68</v>
      </c>
    </row>
    <row r="319" spans="1:4">
      <c r="A319" t="s">
        <v>81</v>
      </c>
    </row>
    <row r="320" spans="1:4">
      <c r="A320" t="s">
        <v>82</v>
      </c>
      <c r="D320" t="s">
        <v>68</v>
      </c>
    </row>
    <row r="321" spans="1:4">
      <c r="A321" t="s">
        <v>83</v>
      </c>
      <c r="D321" t="s">
        <v>68</v>
      </c>
    </row>
    <row r="322" spans="1:4">
      <c r="A322" t="s">
        <v>84</v>
      </c>
      <c r="D322" t="s">
        <v>68</v>
      </c>
    </row>
    <row r="323" spans="1:4">
      <c r="A323" t="s">
        <v>85</v>
      </c>
      <c r="D323" t="s">
        <v>68</v>
      </c>
    </row>
    <row r="324" spans="1:4">
      <c r="A324" t="s">
        <v>86</v>
      </c>
      <c r="D324" t="s">
        <v>68</v>
      </c>
    </row>
    <row r="325" spans="1:4">
      <c r="A325" t="s">
        <v>87</v>
      </c>
      <c r="D325" t="s">
        <v>68</v>
      </c>
    </row>
    <row r="326" spans="1:4">
      <c r="A326" t="s">
        <v>49</v>
      </c>
      <c r="D326" t="s">
        <v>68</v>
      </c>
    </row>
    <row r="327" spans="1:4">
      <c r="A327" t="s">
        <v>0</v>
      </c>
    </row>
    <row r="328" spans="1:4">
      <c r="A328" t="s">
        <v>41</v>
      </c>
    </row>
    <row r="329" spans="1:4">
      <c r="A329" t="s">
        <v>65</v>
      </c>
      <c r="D329" t="s">
        <v>68</v>
      </c>
    </row>
    <row r="330" spans="1:4">
      <c r="A330" t="s">
        <v>73</v>
      </c>
      <c r="D330" t="s">
        <v>68</v>
      </c>
    </row>
    <row r="331" spans="1:4">
      <c r="A331" t="s">
        <v>75</v>
      </c>
      <c r="D331" t="s">
        <v>68</v>
      </c>
    </row>
    <row r="332" spans="1:4">
      <c r="A332" t="s">
        <v>76</v>
      </c>
    </row>
    <row r="333" spans="1:4">
      <c r="A333" t="s">
        <v>77</v>
      </c>
    </row>
    <row r="334" spans="1:4">
      <c r="A334" t="s">
        <v>78</v>
      </c>
      <c r="D334" t="s">
        <v>68</v>
      </c>
    </row>
    <row r="335" spans="1:4">
      <c r="A335" t="s">
        <v>79</v>
      </c>
      <c r="D335" t="s">
        <v>68</v>
      </c>
    </row>
    <row r="336" spans="1:4">
      <c r="A336" t="s">
        <v>80</v>
      </c>
      <c r="D336" t="s">
        <v>68</v>
      </c>
    </row>
    <row r="337" spans="1:4">
      <c r="A337" t="s">
        <v>81</v>
      </c>
    </row>
    <row r="338" spans="1:4">
      <c r="A338" t="s">
        <v>82</v>
      </c>
      <c r="D338" t="s">
        <v>68</v>
      </c>
    </row>
    <row r="339" spans="1:4">
      <c r="A339" t="s">
        <v>83</v>
      </c>
      <c r="D339" t="s">
        <v>68</v>
      </c>
    </row>
    <row r="340" spans="1:4">
      <c r="A340" t="s">
        <v>84</v>
      </c>
      <c r="D340" t="s">
        <v>68</v>
      </c>
    </row>
    <row r="341" spans="1:4">
      <c r="A341" t="s">
        <v>85</v>
      </c>
      <c r="D341" t="s">
        <v>68</v>
      </c>
    </row>
    <row r="342" spans="1:4">
      <c r="A342" t="s">
        <v>86</v>
      </c>
      <c r="D342" t="s">
        <v>68</v>
      </c>
    </row>
    <row r="343" spans="1:4">
      <c r="A343" t="s">
        <v>87</v>
      </c>
      <c r="D343" t="s">
        <v>68</v>
      </c>
    </row>
    <row r="344" spans="1:4">
      <c r="A344" t="s">
        <v>49</v>
      </c>
      <c r="D344" t="s">
        <v>68</v>
      </c>
    </row>
    <row r="345" spans="1:4">
      <c r="A345" t="s">
        <v>0</v>
      </c>
    </row>
    <row r="346" spans="1:4">
      <c r="A346" t="s">
        <v>41</v>
      </c>
    </row>
    <row r="347" spans="1:4">
      <c r="A347" t="s">
        <v>65</v>
      </c>
      <c r="D347" t="s">
        <v>68</v>
      </c>
    </row>
    <row r="348" spans="1:4">
      <c r="A348" t="s">
        <v>73</v>
      </c>
      <c r="D348" t="s">
        <v>68</v>
      </c>
    </row>
    <row r="349" spans="1:4">
      <c r="A349" t="s">
        <v>75</v>
      </c>
      <c r="D349" t="s">
        <v>68</v>
      </c>
    </row>
    <row r="350" spans="1:4">
      <c r="A350" t="s">
        <v>76</v>
      </c>
    </row>
    <row r="351" spans="1:4">
      <c r="A351" t="s">
        <v>77</v>
      </c>
    </row>
    <row r="352" spans="1:4">
      <c r="A352" t="s">
        <v>78</v>
      </c>
      <c r="D352" t="s">
        <v>68</v>
      </c>
    </row>
    <row r="353" spans="1:4">
      <c r="A353" t="s">
        <v>79</v>
      </c>
      <c r="D353" t="s">
        <v>68</v>
      </c>
    </row>
    <row r="354" spans="1:4">
      <c r="A354" t="s">
        <v>80</v>
      </c>
      <c r="D354" t="s">
        <v>68</v>
      </c>
    </row>
    <row r="355" spans="1:4">
      <c r="A355" t="s">
        <v>81</v>
      </c>
    </row>
    <row r="356" spans="1:4">
      <c r="A356" t="s">
        <v>82</v>
      </c>
      <c r="D356" t="s">
        <v>68</v>
      </c>
    </row>
    <row r="357" spans="1:4">
      <c r="A357" t="s">
        <v>83</v>
      </c>
      <c r="D357" t="s">
        <v>68</v>
      </c>
    </row>
    <row r="358" spans="1:4">
      <c r="A358" t="s">
        <v>84</v>
      </c>
      <c r="D358" t="s">
        <v>68</v>
      </c>
    </row>
    <row r="359" spans="1:4">
      <c r="A359" t="s">
        <v>85</v>
      </c>
      <c r="D359" t="s">
        <v>68</v>
      </c>
    </row>
    <row r="360" spans="1:4">
      <c r="A360" t="s">
        <v>86</v>
      </c>
      <c r="D360" t="s">
        <v>68</v>
      </c>
    </row>
    <row r="361" spans="1:4">
      <c r="A361" t="s">
        <v>87</v>
      </c>
      <c r="D361" t="s">
        <v>68</v>
      </c>
    </row>
    <row r="362" spans="1:4">
      <c r="A362" t="s">
        <v>49</v>
      </c>
      <c r="D362" t="s">
        <v>68</v>
      </c>
    </row>
    <row r="363" spans="1:4">
      <c r="A363" t="s">
        <v>0</v>
      </c>
    </row>
    <row r="364" spans="1:4">
      <c r="A364" t="s">
        <v>41</v>
      </c>
    </row>
    <row r="365" spans="1:4">
      <c r="A365" t="s">
        <v>65</v>
      </c>
      <c r="D365" t="s">
        <v>68</v>
      </c>
    </row>
    <row r="366" spans="1:4">
      <c r="A366" t="s">
        <v>73</v>
      </c>
      <c r="D366" t="s">
        <v>68</v>
      </c>
    </row>
    <row r="367" spans="1:4">
      <c r="A367" t="s">
        <v>75</v>
      </c>
      <c r="D367" t="s">
        <v>68</v>
      </c>
    </row>
    <row r="368" spans="1:4">
      <c r="A368" t="s">
        <v>76</v>
      </c>
    </row>
    <row r="369" spans="1:4">
      <c r="A369" t="s">
        <v>77</v>
      </c>
    </row>
    <row r="370" spans="1:4">
      <c r="A370" t="s">
        <v>78</v>
      </c>
      <c r="D370" t="s">
        <v>68</v>
      </c>
    </row>
    <row r="371" spans="1:4">
      <c r="A371" t="s">
        <v>79</v>
      </c>
      <c r="D371" t="s">
        <v>68</v>
      </c>
    </row>
    <row r="372" spans="1:4">
      <c r="A372" t="s">
        <v>80</v>
      </c>
      <c r="D372" t="s">
        <v>68</v>
      </c>
    </row>
    <row r="373" spans="1:4">
      <c r="A373" t="s">
        <v>81</v>
      </c>
    </row>
    <row r="374" spans="1:4">
      <c r="A374" t="s">
        <v>82</v>
      </c>
      <c r="D374" t="s">
        <v>68</v>
      </c>
    </row>
    <row r="375" spans="1:4">
      <c r="A375" t="s">
        <v>83</v>
      </c>
      <c r="D375" t="s">
        <v>68</v>
      </c>
    </row>
    <row r="376" spans="1:4">
      <c r="A376" t="s">
        <v>84</v>
      </c>
      <c r="D376" t="s">
        <v>68</v>
      </c>
    </row>
    <row r="377" spans="1:4">
      <c r="A377" t="s">
        <v>85</v>
      </c>
      <c r="D377" t="s">
        <v>68</v>
      </c>
    </row>
    <row r="378" spans="1:4">
      <c r="A378" t="s">
        <v>86</v>
      </c>
      <c r="D378" t="s">
        <v>68</v>
      </c>
    </row>
    <row r="379" spans="1:4">
      <c r="A379" t="s">
        <v>87</v>
      </c>
      <c r="D379" t="s">
        <v>68</v>
      </c>
    </row>
    <row r="380" spans="1:4">
      <c r="A380" t="s">
        <v>49</v>
      </c>
      <c r="D380" t="s">
        <v>68</v>
      </c>
    </row>
    <row r="381" spans="1:4">
      <c r="A381" t="s">
        <v>0</v>
      </c>
    </row>
    <row r="382" spans="1:4">
      <c r="A382" t="s">
        <v>41</v>
      </c>
    </row>
    <row r="383" spans="1:4">
      <c r="A383" t="s">
        <v>65</v>
      </c>
      <c r="D383" t="s">
        <v>68</v>
      </c>
    </row>
    <row r="384" spans="1:4">
      <c r="A384" t="s">
        <v>73</v>
      </c>
      <c r="D384" t="s">
        <v>68</v>
      </c>
    </row>
    <row r="385" spans="1:4">
      <c r="A385" t="s">
        <v>75</v>
      </c>
      <c r="D385" t="s">
        <v>68</v>
      </c>
    </row>
    <row r="386" spans="1:4">
      <c r="A386" t="s">
        <v>76</v>
      </c>
    </row>
    <row r="387" spans="1:4">
      <c r="A387" t="s">
        <v>77</v>
      </c>
    </row>
    <row r="388" spans="1:4">
      <c r="A388" t="s">
        <v>78</v>
      </c>
      <c r="D388" t="s">
        <v>68</v>
      </c>
    </row>
    <row r="389" spans="1:4">
      <c r="A389" t="s">
        <v>79</v>
      </c>
      <c r="D389" t="s">
        <v>68</v>
      </c>
    </row>
    <row r="390" spans="1:4">
      <c r="A390" t="s">
        <v>80</v>
      </c>
      <c r="D390" t="s">
        <v>68</v>
      </c>
    </row>
    <row r="391" spans="1:4">
      <c r="A391" t="s">
        <v>81</v>
      </c>
    </row>
    <row r="392" spans="1:4">
      <c r="A392" t="s">
        <v>82</v>
      </c>
      <c r="D392" t="s">
        <v>68</v>
      </c>
    </row>
    <row r="393" spans="1:4">
      <c r="A393" t="s">
        <v>83</v>
      </c>
      <c r="D393" t="s">
        <v>68</v>
      </c>
    </row>
    <row r="394" spans="1:4">
      <c r="A394" t="s">
        <v>84</v>
      </c>
      <c r="D394" t="s">
        <v>68</v>
      </c>
    </row>
    <row r="395" spans="1:4">
      <c r="A395" t="s">
        <v>85</v>
      </c>
      <c r="D395" t="s">
        <v>68</v>
      </c>
    </row>
    <row r="396" spans="1:4">
      <c r="A396" t="s">
        <v>86</v>
      </c>
      <c r="D396" t="s">
        <v>68</v>
      </c>
    </row>
    <row r="397" spans="1:4">
      <c r="A397" t="s">
        <v>87</v>
      </c>
      <c r="D397" t="s">
        <v>68</v>
      </c>
    </row>
    <row r="398" spans="1:4">
      <c r="A398" t="s">
        <v>49</v>
      </c>
      <c r="D398" t="s">
        <v>68</v>
      </c>
    </row>
    <row r="399" spans="1:4">
      <c r="A399" t="s">
        <v>0</v>
      </c>
    </row>
    <row r="400" spans="1:4">
      <c r="A400" t="s">
        <v>41</v>
      </c>
    </row>
    <row r="401" spans="1:4">
      <c r="A401" t="s">
        <v>65</v>
      </c>
      <c r="D401" t="s">
        <v>68</v>
      </c>
    </row>
    <row r="402" spans="1:4">
      <c r="A402" t="s">
        <v>73</v>
      </c>
      <c r="D402" t="s">
        <v>68</v>
      </c>
    </row>
    <row r="403" spans="1:4">
      <c r="A403" t="s">
        <v>75</v>
      </c>
      <c r="D403" t="s">
        <v>68</v>
      </c>
    </row>
    <row r="404" spans="1:4">
      <c r="A404" t="s">
        <v>76</v>
      </c>
    </row>
    <row r="405" spans="1:4">
      <c r="A405" t="s">
        <v>77</v>
      </c>
    </row>
    <row r="406" spans="1:4">
      <c r="A406" t="s">
        <v>78</v>
      </c>
      <c r="D406" t="s">
        <v>68</v>
      </c>
    </row>
    <row r="407" spans="1:4">
      <c r="A407" t="s">
        <v>79</v>
      </c>
      <c r="D407" t="s">
        <v>68</v>
      </c>
    </row>
    <row r="408" spans="1:4">
      <c r="A408" t="s">
        <v>80</v>
      </c>
      <c r="D408" t="s">
        <v>68</v>
      </c>
    </row>
    <row r="409" spans="1:4">
      <c r="A409" t="s">
        <v>81</v>
      </c>
    </row>
    <row r="410" spans="1:4">
      <c r="A410" t="s">
        <v>82</v>
      </c>
      <c r="D410" t="s">
        <v>68</v>
      </c>
    </row>
    <row r="411" spans="1:4">
      <c r="A411" t="s">
        <v>83</v>
      </c>
      <c r="D411" t="s">
        <v>68</v>
      </c>
    </row>
    <row r="412" spans="1:4">
      <c r="A412" t="s">
        <v>84</v>
      </c>
      <c r="D412" t="s">
        <v>68</v>
      </c>
    </row>
    <row r="413" spans="1:4">
      <c r="A413" t="s">
        <v>85</v>
      </c>
      <c r="D413" t="s">
        <v>68</v>
      </c>
    </row>
    <row r="414" spans="1:4">
      <c r="A414" t="s">
        <v>86</v>
      </c>
      <c r="D414" t="s">
        <v>68</v>
      </c>
    </row>
    <row r="415" spans="1:4">
      <c r="A415" t="s">
        <v>87</v>
      </c>
      <c r="D415" t="s">
        <v>68</v>
      </c>
    </row>
    <row r="416" spans="1:4">
      <c r="A416" t="s">
        <v>49</v>
      </c>
      <c r="D416" t="s">
        <v>68</v>
      </c>
    </row>
    <row r="417" spans="1:4">
      <c r="A417" t="s">
        <v>0</v>
      </c>
    </row>
    <row r="418" spans="1:4">
      <c r="A418" t="s">
        <v>41</v>
      </c>
    </row>
    <row r="419" spans="1:4">
      <c r="A419" t="s">
        <v>65</v>
      </c>
      <c r="D419" t="s">
        <v>68</v>
      </c>
    </row>
    <row r="420" spans="1:4">
      <c r="A420" t="s">
        <v>73</v>
      </c>
      <c r="D420" t="s">
        <v>68</v>
      </c>
    </row>
    <row r="421" spans="1:4">
      <c r="A421" t="s">
        <v>75</v>
      </c>
      <c r="D421" t="s">
        <v>68</v>
      </c>
    </row>
    <row r="422" spans="1:4">
      <c r="A422" t="s">
        <v>76</v>
      </c>
    </row>
    <row r="423" spans="1:4">
      <c r="A423" t="s">
        <v>77</v>
      </c>
    </row>
    <row r="424" spans="1:4">
      <c r="A424" t="s">
        <v>78</v>
      </c>
      <c r="D424" t="s">
        <v>68</v>
      </c>
    </row>
    <row r="425" spans="1:4">
      <c r="A425" t="s">
        <v>79</v>
      </c>
      <c r="D425" t="s">
        <v>68</v>
      </c>
    </row>
    <row r="426" spans="1:4">
      <c r="A426" t="s">
        <v>80</v>
      </c>
      <c r="D426" t="s">
        <v>68</v>
      </c>
    </row>
    <row r="427" spans="1:4">
      <c r="A427" t="s">
        <v>81</v>
      </c>
    </row>
    <row r="428" spans="1:4">
      <c r="A428" t="s">
        <v>82</v>
      </c>
      <c r="D428" t="s">
        <v>68</v>
      </c>
    </row>
    <row r="429" spans="1:4">
      <c r="A429" t="s">
        <v>83</v>
      </c>
      <c r="D429" t="s">
        <v>68</v>
      </c>
    </row>
    <row r="430" spans="1:4">
      <c r="A430" t="s">
        <v>84</v>
      </c>
      <c r="D430" t="s">
        <v>68</v>
      </c>
    </row>
    <row r="431" spans="1:4">
      <c r="A431" t="s">
        <v>85</v>
      </c>
      <c r="D431" t="s">
        <v>68</v>
      </c>
    </row>
    <row r="432" spans="1:4">
      <c r="A432" t="s">
        <v>86</v>
      </c>
      <c r="D432" t="s">
        <v>68</v>
      </c>
    </row>
    <row r="433" spans="1:4">
      <c r="A433" t="s">
        <v>87</v>
      </c>
      <c r="D433" t="s">
        <v>68</v>
      </c>
    </row>
    <row r="434" spans="1:4">
      <c r="A434" t="s">
        <v>49</v>
      </c>
      <c r="D434" t="s">
        <v>68</v>
      </c>
    </row>
    <row r="435" spans="1:4">
      <c r="A435" t="s">
        <v>0</v>
      </c>
    </row>
    <row r="436" spans="1:4">
      <c r="A436" t="s">
        <v>41</v>
      </c>
    </row>
    <row r="437" spans="1:4">
      <c r="A437" t="s">
        <v>65</v>
      </c>
      <c r="D437" t="s">
        <v>68</v>
      </c>
    </row>
    <row r="438" spans="1:4">
      <c r="A438" t="s">
        <v>73</v>
      </c>
      <c r="D438" t="s">
        <v>68</v>
      </c>
    </row>
    <row r="439" spans="1:4">
      <c r="A439" t="s">
        <v>75</v>
      </c>
      <c r="D439" t="s">
        <v>68</v>
      </c>
    </row>
    <row r="440" spans="1:4">
      <c r="A440" t="s">
        <v>76</v>
      </c>
    </row>
    <row r="441" spans="1:4">
      <c r="A441" t="s">
        <v>77</v>
      </c>
    </row>
    <row r="442" spans="1:4">
      <c r="A442" t="s">
        <v>78</v>
      </c>
      <c r="D442" t="s">
        <v>68</v>
      </c>
    </row>
    <row r="443" spans="1:4">
      <c r="A443" t="s">
        <v>79</v>
      </c>
      <c r="D443" t="s">
        <v>68</v>
      </c>
    </row>
    <row r="444" spans="1:4">
      <c r="A444" t="s">
        <v>80</v>
      </c>
      <c r="D444" t="s">
        <v>68</v>
      </c>
    </row>
    <row r="445" spans="1:4">
      <c r="A445" t="s">
        <v>81</v>
      </c>
    </row>
    <row r="446" spans="1:4">
      <c r="A446" t="s">
        <v>82</v>
      </c>
      <c r="D446" t="s">
        <v>68</v>
      </c>
    </row>
    <row r="447" spans="1:4">
      <c r="A447" t="s">
        <v>83</v>
      </c>
      <c r="D447" t="s">
        <v>68</v>
      </c>
    </row>
    <row r="448" spans="1:4">
      <c r="A448" t="s">
        <v>84</v>
      </c>
      <c r="D448" t="s">
        <v>68</v>
      </c>
    </row>
    <row r="449" spans="1:4">
      <c r="A449" t="s">
        <v>85</v>
      </c>
      <c r="D449" t="s">
        <v>68</v>
      </c>
    </row>
    <row r="450" spans="1:4">
      <c r="A450" t="s">
        <v>86</v>
      </c>
      <c r="D450" t="s">
        <v>68</v>
      </c>
    </row>
    <row r="451" spans="1:4">
      <c r="A451" t="s">
        <v>87</v>
      </c>
      <c r="D451" t="s">
        <v>68</v>
      </c>
    </row>
    <row r="452" spans="1:4">
      <c r="A452" t="s">
        <v>49</v>
      </c>
      <c r="D452" t="s">
        <v>68</v>
      </c>
    </row>
    <row r="453" spans="1:4">
      <c r="A453" t="s">
        <v>0</v>
      </c>
    </row>
    <row r="454" spans="1:4">
      <c r="A454" t="s">
        <v>41</v>
      </c>
    </row>
    <row r="455" spans="1:4">
      <c r="A455" t="s">
        <v>65</v>
      </c>
      <c r="D455" t="s">
        <v>68</v>
      </c>
    </row>
    <row r="456" spans="1:4">
      <c r="A456" t="s">
        <v>73</v>
      </c>
      <c r="D456" t="s">
        <v>68</v>
      </c>
    </row>
    <row r="457" spans="1:4">
      <c r="A457" t="s">
        <v>75</v>
      </c>
      <c r="D457" t="s">
        <v>68</v>
      </c>
    </row>
    <row r="458" spans="1:4">
      <c r="A458" t="s">
        <v>76</v>
      </c>
    </row>
    <row r="459" spans="1:4">
      <c r="A459" t="s">
        <v>77</v>
      </c>
    </row>
    <row r="460" spans="1:4">
      <c r="A460" t="s">
        <v>78</v>
      </c>
      <c r="D460" t="s">
        <v>68</v>
      </c>
    </row>
    <row r="461" spans="1:4">
      <c r="A461" t="s">
        <v>79</v>
      </c>
      <c r="D461" t="s">
        <v>68</v>
      </c>
    </row>
    <row r="462" spans="1:4">
      <c r="A462" t="s">
        <v>80</v>
      </c>
      <c r="D462" t="s">
        <v>68</v>
      </c>
    </row>
    <row r="463" spans="1:4">
      <c r="A463" t="s">
        <v>81</v>
      </c>
    </row>
    <row r="464" spans="1:4">
      <c r="A464" t="s">
        <v>82</v>
      </c>
      <c r="D464" t="s">
        <v>68</v>
      </c>
    </row>
    <row r="465" spans="1:4">
      <c r="A465" t="s">
        <v>83</v>
      </c>
      <c r="D465" t="s">
        <v>68</v>
      </c>
    </row>
    <row r="466" spans="1:4">
      <c r="A466" t="s">
        <v>84</v>
      </c>
      <c r="D466" t="s">
        <v>68</v>
      </c>
    </row>
    <row r="467" spans="1:4">
      <c r="A467" t="s">
        <v>85</v>
      </c>
      <c r="D467" t="s">
        <v>68</v>
      </c>
    </row>
    <row r="468" spans="1:4">
      <c r="A468" t="s">
        <v>86</v>
      </c>
      <c r="D468" t="s">
        <v>68</v>
      </c>
    </row>
    <row r="469" spans="1:4">
      <c r="A469" t="s">
        <v>87</v>
      </c>
      <c r="D469" t="s">
        <v>68</v>
      </c>
    </row>
    <row r="470" spans="1:4">
      <c r="A470" t="s">
        <v>49</v>
      </c>
      <c r="D470" t="s">
        <v>68</v>
      </c>
    </row>
    <row r="471" spans="1:4">
      <c r="A471" t="s">
        <v>0</v>
      </c>
    </row>
    <row r="472" spans="1:4">
      <c r="A472" t="s">
        <v>41</v>
      </c>
    </row>
    <row r="473" spans="1:4">
      <c r="A473" t="s">
        <v>65</v>
      </c>
      <c r="D473" t="s">
        <v>68</v>
      </c>
    </row>
    <row r="474" spans="1:4">
      <c r="A474" t="s">
        <v>73</v>
      </c>
      <c r="D474" t="s">
        <v>68</v>
      </c>
    </row>
    <row r="475" spans="1:4">
      <c r="A475" t="s">
        <v>75</v>
      </c>
      <c r="D475" t="s">
        <v>68</v>
      </c>
    </row>
    <row r="476" spans="1:4">
      <c r="A476" t="s">
        <v>76</v>
      </c>
    </row>
    <row r="477" spans="1:4">
      <c r="A477" t="s">
        <v>77</v>
      </c>
    </row>
    <row r="478" spans="1:4">
      <c r="A478" t="s">
        <v>78</v>
      </c>
      <c r="D478" t="s">
        <v>68</v>
      </c>
    </row>
    <row r="479" spans="1:4">
      <c r="A479" t="s">
        <v>79</v>
      </c>
      <c r="D479" t="s">
        <v>68</v>
      </c>
    </row>
    <row r="480" spans="1:4">
      <c r="A480" t="s">
        <v>80</v>
      </c>
      <c r="D480" t="s">
        <v>68</v>
      </c>
    </row>
    <row r="481" spans="1:4">
      <c r="A481" t="s">
        <v>81</v>
      </c>
    </row>
    <row r="482" spans="1:4">
      <c r="A482" t="s">
        <v>82</v>
      </c>
      <c r="D482" t="s">
        <v>68</v>
      </c>
    </row>
    <row r="483" spans="1:4">
      <c r="A483" t="s">
        <v>83</v>
      </c>
      <c r="D483" t="s">
        <v>68</v>
      </c>
    </row>
    <row r="484" spans="1:4">
      <c r="A484" t="s">
        <v>84</v>
      </c>
      <c r="D484" t="s">
        <v>68</v>
      </c>
    </row>
    <row r="485" spans="1:4">
      <c r="A485" t="s">
        <v>85</v>
      </c>
      <c r="D485" t="s">
        <v>68</v>
      </c>
    </row>
    <row r="486" spans="1:4">
      <c r="A486" t="s">
        <v>86</v>
      </c>
      <c r="D486" t="s">
        <v>68</v>
      </c>
    </row>
    <row r="487" spans="1:4">
      <c r="A487" t="s">
        <v>87</v>
      </c>
      <c r="D487" t="s">
        <v>68</v>
      </c>
    </row>
    <row r="488" spans="1:4">
      <c r="A488" t="s">
        <v>49</v>
      </c>
      <c r="D488" t="s">
        <v>68</v>
      </c>
    </row>
    <row r="489" spans="1:4">
      <c r="A489" t="s">
        <v>0</v>
      </c>
    </row>
    <row r="490" spans="1:4">
      <c r="A490" t="s">
        <v>41</v>
      </c>
    </row>
    <row r="491" spans="1:4">
      <c r="A491" t="s">
        <v>65</v>
      </c>
      <c r="D491" t="s">
        <v>68</v>
      </c>
    </row>
    <row r="492" spans="1:4">
      <c r="A492" t="s">
        <v>73</v>
      </c>
      <c r="D492" t="s">
        <v>68</v>
      </c>
    </row>
    <row r="493" spans="1:4">
      <c r="A493" t="s">
        <v>75</v>
      </c>
      <c r="D493" t="s">
        <v>68</v>
      </c>
    </row>
    <row r="494" spans="1:4">
      <c r="A494" t="s">
        <v>76</v>
      </c>
    </row>
    <row r="495" spans="1:4">
      <c r="A495" t="s">
        <v>77</v>
      </c>
    </row>
    <row r="496" spans="1:4">
      <c r="A496" t="s">
        <v>78</v>
      </c>
      <c r="D496" t="s">
        <v>68</v>
      </c>
    </row>
    <row r="497" spans="1:4">
      <c r="A497" t="s">
        <v>79</v>
      </c>
      <c r="D497" t="s">
        <v>68</v>
      </c>
    </row>
    <row r="498" spans="1:4">
      <c r="A498" t="s">
        <v>80</v>
      </c>
      <c r="D498" t="s">
        <v>68</v>
      </c>
    </row>
    <row r="499" spans="1:4">
      <c r="A499" t="s">
        <v>81</v>
      </c>
    </row>
    <row r="500" spans="1:4">
      <c r="A500" t="s">
        <v>82</v>
      </c>
      <c r="D500" t="s">
        <v>68</v>
      </c>
    </row>
    <row r="501" spans="1:4">
      <c r="A501" t="s">
        <v>83</v>
      </c>
      <c r="D501" t="s">
        <v>68</v>
      </c>
    </row>
    <row r="502" spans="1:4">
      <c r="A502" t="s">
        <v>84</v>
      </c>
      <c r="D502" t="s">
        <v>68</v>
      </c>
    </row>
    <row r="503" spans="1:4">
      <c r="A503" t="s">
        <v>85</v>
      </c>
      <c r="D503" t="s">
        <v>68</v>
      </c>
    </row>
    <row r="504" spans="1:4">
      <c r="A504" t="s">
        <v>86</v>
      </c>
      <c r="D504" t="s">
        <v>68</v>
      </c>
    </row>
    <row r="505" spans="1:4">
      <c r="A505" t="s">
        <v>87</v>
      </c>
      <c r="D505" t="s">
        <v>68</v>
      </c>
    </row>
    <row r="506" spans="1:4">
      <c r="A506" t="s">
        <v>49</v>
      </c>
      <c r="D506" t="s">
        <v>68</v>
      </c>
    </row>
    <row r="507" spans="1:4">
      <c r="A507" t="s">
        <v>0</v>
      </c>
    </row>
    <row r="508" spans="1:4">
      <c r="A508" t="s">
        <v>41</v>
      </c>
    </row>
    <row r="509" spans="1:4">
      <c r="A509" t="s">
        <v>65</v>
      </c>
      <c r="D509" t="s">
        <v>68</v>
      </c>
    </row>
    <row r="510" spans="1:4">
      <c r="A510" t="s">
        <v>73</v>
      </c>
      <c r="D510" t="s">
        <v>68</v>
      </c>
    </row>
    <row r="511" spans="1:4">
      <c r="A511" t="s">
        <v>75</v>
      </c>
      <c r="D511" t="s">
        <v>68</v>
      </c>
    </row>
    <row r="512" spans="1:4">
      <c r="A512" t="s">
        <v>76</v>
      </c>
    </row>
    <row r="513" spans="1:4">
      <c r="A513" t="s">
        <v>77</v>
      </c>
    </row>
    <row r="514" spans="1:4">
      <c r="A514" t="s">
        <v>78</v>
      </c>
      <c r="D514" t="s">
        <v>68</v>
      </c>
    </row>
    <row r="515" spans="1:4">
      <c r="A515" t="s">
        <v>79</v>
      </c>
      <c r="D515" t="s">
        <v>68</v>
      </c>
    </row>
    <row r="516" spans="1:4">
      <c r="A516" t="s">
        <v>80</v>
      </c>
      <c r="D516" t="s">
        <v>68</v>
      </c>
    </row>
    <row r="517" spans="1:4">
      <c r="A517" t="s">
        <v>81</v>
      </c>
    </row>
    <row r="518" spans="1:4">
      <c r="A518" t="s">
        <v>82</v>
      </c>
      <c r="D518" t="s">
        <v>68</v>
      </c>
    </row>
    <row r="519" spans="1:4">
      <c r="A519" t="s">
        <v>83</v>
      </c>
      <c r="D519" t="s">
        <v>68</v>
      </c>
    </row>
    <row r="520" spans="1:4">
      <c r="A520" t="s">
        <v>84</v>
      </c>
      <c r="D520" t="s">
        <v>68</v>
      </c>
    </row>
    <row r="521" spans="1:4">
      <c r="A521" t="s">
        <v>85</v>
      </c>
      <c r="D521" t="s">
        <v>68</v>
      </c>
    </row>
    <row r="522" spans="1:4">
      <c r="A522" t="s">
        <v>86</v>
      </c>
      <c r="D522" t="s">
        <v>68</v>
      </c>
    </row>
    <row r="523" spans="1:4">
      <c r="A523" t="s">
        <v>87</v>
      </c>
      <c r="D523" t="s">
        <v>68</v>
      </c>
    </row>
    <row r="524" spans="1:4">
      <c r="A524" t="s">
        <v>49</v>
      </c>
      <c r="D524" t="s">
        <v>68</v>
      </c>
    </row>
    <row r="525" spans="1:4">
      <c r="A525" t="s">
        <v>0</v>
      </c>
    </row>
    <row r="526" spans="1:4">
      <c r="A526" t="s">
        <v>41</v>
      </c>
    </row>
    <row r="527" spans="1:4">
      <c r="A527" t="s">
        <v>65</v>
      </c>
      <c r="D527" t="s">
        <v>68</v>
      </c>
    </row>
    <row r="528" spans="1:4">
      <c r="A528" t="s">
        <v>73</v>
      </c>
      <c r="D528" t="s">
        <v>68</v>
      </c>
    </row>
    <row r="529" spans="1:4">
      <c r="A529" t="s">
        <v>75</v>
      </c>
      <c r="D529" t="s">
        <v>68</v>
      </c>
    </row>
    <row r="530" spans="1:4">
      <c r="A530" t="s">
        <v>76</v>
      </c>
    </row>
    <row r="531" spans="1:4">
      <c r="A531" t="s">
        <v>77</v>
      </c>
    </row>
    <row r="532" spans="1:4">
      <c r="A532" t="s">
        <v>78</v>
      </c>
      <c r="D532" t="s">
        <v>68</v>
      </c>
    </row>
    <row r="533" spans="1:4">
      <c r="A533" t="s">
        <v>79</v>
      </c>
      <c r="D533" t="s">
        <v>68</v>
      </c>
    </row>
    <row r="534" spans="1:4">
      <c r="A534" t="s">
        <v>80</v>
      </c>
      <c r="D534" t="s">
        <v>68</v>
      </c>
    </row>
    <row r="535" spans="1:4">
      <c r="A535" t="s">
        <v>81</v>
      </c>
    </row>
    <row r="536" spans="1:4">
      <c r="A536" t="s">
        <v>82</v>
      </c>
      <c r="D536" t="s">
        <v>68</v>
      </c>
    </row>
    <row r="537" spans="1:4">
      <c r="A537" t="s">
        <v>83</v>
      </c>
      <c r="D537" t="s">
        <v>68</v>
      </c>
    </row>
    <row r="538" spans="1:4">
      <c r="A538" t="s">
        <v>84</v>
      </c>
      <c r="D538" t="s">
        <v>68</v>
      </c>
    </row>
    <row r="539" spans="1:4">
      <c r="A539" t="s">
        <v>85</v>
      </c>
      <c r="D539" t="s">
        <v>68</v>
      </c>
    </row>
    <row r="540" spans="1:4">
      <c r="A540" t="s">
        <v>86</v>
      </c>
      <c r="D540" t="s">
        <v>68</v>
      </c>
    </row>
    <row r="541" spans="1:4">
      <c r="A541" t="s">
        <v>87</v>
      </c>
      <c r="D541" t="s">
        <v>68</v>
      </c>
    </row>
    <row r="542" spans="1:4">
      <c r="A542" t="s">
        <v>49</v>
      </c>
      <c r="D542" t="s">
        <v>68</v>
      </c>
    </row>
    <row r="543" spans="1:4">
      <c r="A543" t="s">
        <v>0</v>
      </c>
    </row>
    <row r="544" spans="1:4">
      <c r="A544" t="s">
        <v>41</v>
      </c>
    </row>
    <row r="545" spans="1:4">
      <c r="A545" t="s">
        <v>65</v>
      </c>
      <c r="D545" t="s">
        <v>68</v>
      </c>
    </row>
    <row r="546" spans="1:4">
      <c r="A546" t="s">
        <v>73</v>
      </c>
      <c r="D546" t="s">
        <v>68</v>
      </c>
    </row>
    <row r="547" spans="1:4">
      <c r="A547" t="s">
        <v>75</v>
      </c>
      <c r="D547" t="s">
        <v>68</v>
      </c>
    </row>
    <row r="548" spans="1:4">
      <c r="A548" t="s">
        <v>76</v>
      </c>
    </row>
    <row r="549" spans="1:4">
      <c r="A549" t="s">
        <v>77</v>
      </c>
    </row>
    <row r="550" spans="1:4">
      <c r="A550" t="s">
        <v>78</v>
      </c>
      <c r="D550" t="s">
        <v>68</v>
      </c>
    </row>
    <row r="551" spans="1:4">
      <c r="A551" t="s">
        <v>79</v>
      </c>
      <c r="D551" t="s">
        <v>68</v>
      </c>
    </row>
    <row r="552" spans="1:4">
      <c r="A552" t="s">
        <v>80</v>
      </c>
      <c r="D552" t="s">
        <v>68</v>
      </c>
    </row>
    <row r="553" spans="1:4">
      <c r="A553" t="s">
        <v>81</v>
      </c>
    </row>
    <row r="554" spans="1:4">
      <c r="A554" t="s">
        <v>82</v>
      </c>
      <c r="D554" t="s">
        <v>68</v>
      </c>
    </row>
    <row r="555" spans="1:4">
      <c r="A555" t="s">
        <v>83</v>
      </c>
      <c r="D555" t="s">
        <v>68</v>
      </c>
    </row>
    <row r="556" spans="1:4">
      <c r="A556" t="s">
        <v>84</v>
      </c>
      <c r="D556" t="s">
        <v>68</v>
      </c>
    </row>
    <row r="557" spans="1:4">
      <c r="A557" t="s">
        <v>85</v>
      </c>
      <c r="D557" t="s">
        <v>68</v>
      </c>
    </row>
    <row r="558" spans="1:4">
      <c r="A558" t="s">
        <v>86</v>
      </c>
      <c r="D558" t="s">
        <v>68</v>
      </c>
    </row>
    <row r="559" spans="1:4">
      <c r="A559" t="s">
        <v>87</v>
      </c>
      <c r="D559" t="s">
        <v>68</v>
      </c>
    </row>
    <row r="560" spans="1:4">
      <c r="A560" t="s">
        <v>49</v>
      </c>
      <c r="D560" t="s">
        <v>68</v>
      </c>
    </row>
    <row r="561" spans="1:4">
      <c r="A561" t="s">
        <v>0</v>
      </c>
    </row>
    <row r="562" spans="1:4">
      <c r="A562" t="s">
        <v>41</v>
      </c>
    </row>
    <row r="563" spans="1:4">
      <c r="A563" t="s">
        <v>65</v>
      </c>
      <c r="D563" t="s">
        <v>68</v>
      </c>
    </row>
    <row r="564" spans="1:4">
      <c r="A564" t="s">
        <v>73</v>
      </c>
      <c r="D564" t="s">
        <v>68</v>
      </c>
    </row>
    <row r="565" spans="1:4">
      <c r="A565" t="s">
        <v>75</v>
      </c>
      <c r="D565" t="s">
        <v>68</v>
      </c>
    </row>
    <row r="566" spans="1:4">
      <c r="A566" t="s">
        <v>76</v>
      </c>
    </row>
    <row r="567" spans="1:4">
      <c r="A567" t="s">
        <v>77</v>
      </c>
    </row>
    <row r="568" spans="1:4">
      <c r="A568" t="s">
        <v>78</v>
      </c>
      <c r="D568" t="s">
        <v>68</v>
      </c>
    </row>
    <row r="569" spans="1:4">
      <c r="A569" t="s">
        <v>79</v>
      </c>
      <c r="D569" t="s">
        <v>68</v>
      </c>
    </row>
    <row r="570" spans="1:4">
      <c r="A570" t="s">
        <v>80</v>
      </c>
      <c r="D570" t="s">
        <v>68</v>
      </c>
    </row>
    <row r="571" spans="1:4">
      <c r="A571" t="s">
        <v>81</v>
      </c>
    </row>
    <row r="572" spans="1:4">
      <c r="A572" t="s">
        <v>82</v>
      </c>
      <c r="D572" t="s">
        <v>68</v>
      </c>
    </row>
    <row r="573" spans="1:4">
      <c r="A573" t="s">
        <v>83</v>
      </c>
      <c r="D573" t="s">
        <v>68</v>
      </c>
    </row>
    <row r="574" spans="1:4">
      <c r="A574" t="s">
        <v>84</v>
      </c>
      <c r="D574" t="s">
        <v>68</v>
      </c>
    </row>
    <row r="575" spans="1:4">
      <c r="A575" t="s">
        <v>85</v>
      </c>
      <c r="D575" t="s">
        <v>68</v>
      </c>
    </row>
    <row r="576" spans="1:4">
      <c r="A576" t="s">
        <v>86</v>
      </c>
      <c r="D576" t="s">
        <v>68</v>
      </c>
    </row>
    <row r="577" spans="1:4">
      <c r="A577" t="s">
        <v>87</v>
      </c>
      <c r="D577" t="s">
        <v>68</v>
      </c>
    </row>
    <row r="578" spans="1:4">
      <c r="A578" t="s">
        <v>49</v>
      </c>
      <c r="D578" t="s">
        <v>68</v>
      </c>
    </row>
    <row r="579" spans="1:4">
      <c r="A579" t="s">
        <v>0</v>
      </c>
    </row>
    <row r="580" spans="1:4">
      <c r="A580" t="s">
        <v>41</v>
      </c>
    </row>
    <row r="581" spans="1:4">
      <c r="A581" t="s">
        <v>65</v>
      </c>
      <c r="D581" t="s">
        <v>68</v>
      </c>
    </row>
    <row r="582" spans="1:4">
      <c r="A582" t="s">
        <v>73</v>
      </c>
      <c r="D582" t="s">
        <v>68</v>
      </c>
    </row>
    <row r="583" spans="1:4">
      <c r="A583" t="s">
        <v>75</v>
      </c>
      <c r="D583" t="s">
        <v>68</v>
      </c>
    </row>
    <row r="584" spans="1:4">
      <c r="A584" t="s">
        <v>76</v>
      </c>
    </row>
    <row r="585" spans="1:4">
      <c r="A585" t="s">
        <v>77</v>
      </c>
    </row>
    <row r="586" spans="1:4">
      <c r="A586" t="s">
        <v>78</v>
      </c>
      <c r="D586" t="s">
        <v>68</v>
      </c>
    </row>
    <row r="587" spans="1:4">
      <c r="A587" t="s">
        <v>79</v>
      </c>
      <c r="D587" t="s">
        <v>68</v>
      </c>
    </row>
    <row r="588" spans="1:4">
      <c r="A588" t="s">
        <v>80</v>
      </c>
      <c r="D588" t="s">
        <v>68</v>
      </c>
    </row>
    <row r="589" spans="1:4">
      <c r="A589" t="s">
        <v>81</v>
      </c>
    </row>
    <row r="590" spans="1:4">
      <c r="A590" t="s">
        <v>82</v>
      </c>
      <c r="D590" t="s">
        <v>68</v>
      </c>
    </row>
    <row r="591" spans="1:4">
      <c r="A591" t="s">
        <v>83</v>
      </c>
      <c r="D591" t="s">
        <v>68</v>
      </c>
    </row>
    <row r="592" spans="1:4">
      <c r="A592" t="s">
        <v>84</v>
      </c>
      <c r="D592" t="s">
        <v>68</v>
      </c>
    </row>
    <row r="593" spans="1:4">
      <c r="A593" t="s">
        <v>85</v>
      </c>
      <c r="D593" t="s">
        <v>68</v>
      </c>
    </row>
    <row r="594" spans="1:4">
      <c r="A594" t="s">
        <v>86</v>
      </c>
      <c r="D594" t="s">
        <v>68</v>
      </c>
    </row>
    <row r="595" spans="1:4">
      <c r="A595" t="s">
        <v>87</v>
      </c>
      <c r="D595" t="s">
        <v>68</v>
      </c>
    </row>
    <row r="596" spans="1:4">
      <c r="A596" t="s">
        <v>49</v>
      </c>
      <c r="D596" t="s">
        <v>68</v>
      </c>
    </row>
    <row r="597" spans="1:4">
      <c r="A597" t="s">
        <v>0</v>
      </c>
    </row>
    <row r="598" spans="1:4">
      <c r="A598" t="s">
        <v>41</v>
      </c>
    </row>
    <row r="599" spans="1:4">
      <c r="A599" t="s">
        <v>65</v>
      </c>
      <c r="D599" t="s">
        <v>68</v>
      </c>
    </row>
    <row r="600" spans="1:4">
      <c r="A600" t="s">
        <v>73</v>
      </c>
      <c r="D600" t="s">
        <v>68</v>
      </c>
    </row>
    <row r="601" spans="1:4">
      <c r="A601" t="s">
        <v>75</v>
      </c>
      <c r="D601" t="s">
        <v>68</v>
      </c>
    </row>
    <row r="602" spans="1:4">
      <c r="A602" t="s">
        <v>76</v>
      </c>
    </row>
    <row r="603" spans="1:4">
      <c r="A603" t="s">
        <v>77</v>
      </c>
    </row>
    <row r="604" spans="1:4">
      <c r="A604" t="s">
        <v>78</v>
      </c>
      <c r="D604" t="s">
        <v>68</v>
      </c>
    </row>
    <row r="605" spans="1:4">
      <c r="A605" t="s">
        <v>79</v>
      </c>
      <c r="D605" t="s">
        <v>68</v>
      </c>
    </row>
    <row r="606" spans="1:4">
      <c r="A606" t="s">
        <v>80</v>
      </c>
      <c r="D606" t="s">
        <v>68</v>
      </c>
    </row>
    <row r="607" spans="1:4">
      <c r="A607" t="s">
        <v>81</v>
      </c>
    </row>
    <row r="608" spans="1:4">
      <c r="A608" t="s">
        <v>82</v>
      </c>
      <c r="D608" t="s">
        <v>68</v>
      </c>
    </row>
    <row r="609" spans="1:4">
      <c r="A609" t="s">
        <v>83</v>
      </c>
      <c r="D609" t="s">
        <v>68</v>
      </c>
    </row>
    <row r="610" spans="1:4">
      <c r="A610" t="s">
        <v>84</v>
      </c>
      <c r="D610" t="s">
        <v>68</v>
      </c>
    </row>
    <row r="611" spans="1:4">
      <c r="A611" t="s">
        <v>85</v>
      </c>
      <c r="D611" t="s">
        <v>68</v>
      </c>
    </row>
    <row r="612" spans="1:4">
      <c r="A612" t="s">
        <v>86</v>
      </c>
      <c r="D612" t="s">
        <v>68</v>
      </c>
    </row>
    <row r="613" spans="1:4">
      <c r="A613" t="s">
        <v>87</v>
      </c>
      <c r="D613" t="s">
        <v>68</v>
      </c>
    </row>
    <row r="614" spans="1:4">
      <c r="A614" t="s">
        <v>49</v>
      </c>
      <c r="D614" t="s">
        <v>68</v>
      </c>
    </row>
    <row r="615" spans="1:4">
      <c r="A615" t="s">
        <v>0</v>
      </c>
    </row>
    <row r="616" spans="1:4">
      <c r="A616" t="s">
        <v>41</v>
      </c>
    </row>
    <row r="617" spans="1:4">
      <c r="A617" t="s">
        <v>65</v>
      </c>
      <c r="D617" t="s">
        <v>68</v>
      </c>
    </row>
    <row r="618" spans="1:4">
      <c r="A618" t="s">
        <v>73</v>
      </c>
      <c r="D618" t="s">
        <v>68</v>
      </c>
    </row>
    <row r="619" spans="1:4">
      <c r="A619" t="s">
        <v>75</v>
      </c>
      <c r="D619" t="s">
        <v>68</v>
      </c>
    </row>
    <row r="620" spans="1:4">
      <c r="A620" t="s">
        <v>76</v>
      </c>
    </row>
    <row r="621" spans="1:4">
      <c r="A621" t="s">
        <v>77</v>
      </c>
    </row>
    <row r="622" spans="1:4">
      <c r="A622" t="s">
        <v>78</v>
      </c>
      <c r="D622" t="s">
        <v>68</v>
      </c>
    </row>
    <row r="623" spans="1:4">
      <c r="A623" t="s">
        <v>79</v>
      </c>
      <c r="D623" t="s">
        <v>68</v>
      </c>
    </row>
    <row r="624" spans="1:4">
      <c r="A624" t="s">
        <v>80</v>
      </c>
      <c r="D624" t="s">
        <v>68</v>
      </c>
    </row>
    <row r="625" spans="1:4">
      <c r="A625" t="s">
        <v>81</v>
      </c>
    </row>
    <row r="626" spans="1:4">
      <c r="A626" t="s">
        <v>82</v>
      </c>
      <c r="D626" t="s">
        <v>68</v>
      </c>
    </row>
    <row r="627" spans="1:4">
      <c r="A627" t="s">
        <v>83</v>
      </c>
      <c r="D627" t="s">
        <v>68</v>
      </c>
    </row>
    <row r="628" spans="1:4">
      <c r="A628" t="s">
        <v>84</v>
      </c>
      <c r="D628" t="s">
        <v>68</v>
      </c>
    </row>
    <row r="629" spans="1:4">
      <c r="A629" t="s">
        <v>85</v>
      </c>
      <c r="D629" t="s">
        <v>68</v>
      </c>
    </row>
    <row r="630" spans="1:4">
      <c r="A630" t="s">
        <v>86</v>
      </c>
      <c r="D630" t="s">
        <v>68</v>
      </c>
    </row>
    <row r="631" spans="1:4">
      <c r="A631" t="s">
        <v>87</v>
      </c>
      <c r="D631" t="s">
        <v>68</v>
      </c>
    </row>
    <row r="632" spans="1:4">
      <c r="A632" t="s">
        <v>49</v>
      </c>
      <c r="D632" t="s">
        <v>68</v>
      </c>
    </row>
    <row r="633" spans="1:4">
      <c r="A633" t="s">
        <v>0</v>
      </c>
    </row>
    <row r="634" spans="1:4">
      <c r="A634" t="s">
        <v>41</v>
      </c>
    </row>
    <row r="635" spans="1:4">
      <c r="A635" t="s">
        <v>65</v>
      </c>
      <c r="D635" t="s">
        <v>68</v>
      </c>
    </row>
    <row r="636" spans="1:4">
      <c r="A636" t="s">
        <v>73</v>
      </c>
      <c r="D636" t="s">
        <v>68</v>
      </c>
    </row>
    <row r="637" spans="1:4">
      <c r="A637" t="s">
        <v>75</v>
      </c>
      <c r="D637" t="s">
        <v>68</v>
      </c>
    </row>
    <row r="638" spans="1:4">
      <c r="A638" t="s">
        <v>76</v>
      </c>
    </row>
    <row r="639" spans="1:4">
      <c r="A639" t="s">
        <v>77</v>
      </c>
    </row>
    <row r="640" spans="1:4">
      <c r="A640" t="s">
        <v>78</v>
      </c>
      <c r="D640" t="s">
        <v>68</v>
      </c>
    </row>
    <row r="641" spans="1:4">
      <c r="A641" t="s">
        <v>79</v>
      </c>
      <c r="D641" t="s">
        <v>68</v>
      </c>
    </row>
    <row r="642" spans="1:4">
      <c r="A642" t="s">
        <v>80</v>
      </c>
      <c r="D642" t="s">
        <v>68</v>
      </c>
    </row>
    <row r="643" spans="1:4">
      <c r="A643" t="s">
        <v>81</v>
      </c>
    </row>
    <row r="644" spans="1:4">
      <c r="A644" t="s">
        <v>82</v>
      </c>
      <c r="D644" t="s">
        <v>68</v>
      </c>
    </row>
    <row r="645" spans="1:4">
      <c r="A645" t="s">
        <v>83</v>
      </c>
      <c r="D645" t="s">
        <v>68</v>
      </c>
    </row>
    <row r="646" spans="1:4">
      <c r="A646" t="s">
        <v>84</v>
      </c>
      <c r="D646" t="s">
        <v>68</v>
      </c>
    </row>
    <row r="647" spans="1:4">
      <c r="A647" t="s">
        <v>85</v>
      </c>
      <c r="D647" t="s">
        <v>68</v>
      </c>
    </row>
    <row r="648" spans="1:4">
      <c r="A648" t="s">
        <v>86</v>
      </c>
      <c r="D648" t="s">
        <v>68</v>
      </c>
    </row>
    <row r="649" spans="1:4">
      <c r="A649" t="s">
        <v>87</v>
      </c>
      <c r="D649" t="s">
        <v>68</v>
      </c>
    </row>
    <row r="650" spans="1:4">
      <c r="A650" t="s">
        <v>49</v>
      </c>
      <c r="D650" t="s">
        <v>68</v>
      </c>
    </row>
    <row r="651" spans="1:4">
      <c r="A651" t="s">
        <v>0</v>
      </c>
    </row>
    <row r="652" spans="1:4">
      <c r="A652" t="s">
        <v>41</v>
      </c>
    </row>
    <row r="653" spans="1:4">
      <c r="A653" t="s">
        <v>65</v>
      </c>
      <c r="D653" t="s">
        <v>68</v>
      </c>
    </row>
    <row r="654" spans="1:4">
      <c r="A654" t="s">
        <v>73</v>
      </c>
      <c r="D654" t="s">
        <v>68</v>
      </c>
    </row>
    <row r="655" spans="1:4">
      <c r="A655" t="s">
        <v>75</v>
      </c>
      <c r="D655" t="s">
        <v>68</v>
      </c>
    </row>
    <row r="656" spans="1:4">
      <c r="A656" t="s">
        <v>76</v>
      </c>
    </row>
    <row r="657" spans="1:4">
      <c r="A657" t="s">
        <v>77</v>
      </c>
    </row>
    <row r="658" spans="1:4">
      <c r="A658" t="s">
        <v>78</v>
      </c>
      <c r="D658" t="s">
        <v>68</v>
      </c>
    </row>
    <row r="659" spans="1:4">
      <c r="A659" t="s">
        <v>79</v>
      </c>
      <c r="D659" t="s">
        <v>68</v>
      </c>
    </row>
    <row r="660" spans="1:4">
      <c r="A660" t="s">
        <v>80</v>
      </c>
      <c r="D660" t="s">
        <v>68</v>
      </c>
    </row>
    <row r="661" spans="1:4">
      <c r="A661" t="s">
        <v>81</v>
      </c>
    </row>
    <row r="662" spans="1:4">
      <c r="A662" t="s">
        <v>82</v>
      </c>
      <c r="D662" t="s">
        <v>68</v>
      </c>
    </row>
    <row r="663" spans="1:4">
      <c r="A663" t="s">
        <v>83</v>
      </c>
      <c r="D663" t="s">
        <v>68</v>
      </c>
    </row>
    <row r="664" spans="1:4">
      <c r="A664" t="s">
        <v>84</v>
      </c>
      <c r="D664" t="s">
        <v>68</v>
      </c>
    </row>
    <row r="665" spans="1:4">
      <c r="A665" t="s">
        <v>85</v>
      </c>
      <c r="D665" t="s">
        <v>68</v>
      </c>
    </row>
    <row r="666" spans="1:4">
      <c r="A666" t="s">
        <v>86</v>
      </c>
      <c r="D666" t="s">
        <v>68</v>
      </c>
    </row>
    <row r="667" spans="1:4">
      <c r="A667" t="s">
        <v>87</v>
      </c>
      <c r="D667" t="s">
        <v>68</v>
      </c>
    </row>
    <row r="668" spans="1:4">
      <c r="A668" t="s">
        <v>49</v>
      </c>
      <c r="D668" t="s">
        <v>68</v>
      </c>
    </row>
    <row r="669" spans="1:4">
      <c r="A669" t="s">
        <v>0</v>
      </c>
    </row>
    <row r="670" spans="1:4">
      <c r="A670" t="s">
        <v>41</v>
      </c>
    </row>
    <row r="671" spans="1:4">
      <c r="A671" t="s">
        <v>65</v>
      </c>
      <c r="D671" t="s">
        <v>68</v>
      </c>
    </row>
    <row r="672" spans="1:4">
      <c r="A672" t="s">
        <v>73</v>
      </c>
      <c r="D672" t="s">
        <v>68</v>
      </c>
    </row>
    <row r="673" spans="1:4">
      <c r="A673" t="s">
        <v>75</v>
      </c>
      <c r="D673" t="s">
        <v>68</v>
      </c>
    </row>
    <row r="674" spans="1:4">
      <c r="A674" t="s">
        <v>76</v>
      </c>
    </row>
    <row r="675" spans="1:4">
      <c r="A675" t="s">
        <v>77</v>
      </c>
    </row>
    <row r="676" spans="1:4">
      <c r="A676" t="s">
        <v>78</v>
      </c>
      <c r="D676" t="s">
        <v>68</v>
      </c>
    </row>
    <row r="677" spans="1:4">
      <c r="A677" t="s">
        <v>79</v>
      </c>
      <c r="D677" t="s">
        <v>68</v>
      </c>
    </row>
    <row r="678" spans="1:4">
      <c r="A678" t="s">
        <v>80</v>
      </c>
      <c r="D678" t="s">
        <v>68</v>
      </c>
    </row>
    <row r="679" spans="1:4">
      <c r="A679" t="s">
        <v>81</v>
      </c>
    </row>
    <row r="680" spans="1:4">
      <c r="A680" t="s">
        <v>82</v>
      </c>
      <c r="D680" t="s">
        <v>68</v>
      </c>
    </row>
    <row r="681" spans="1:4">
      <c r="A681" t="s">
        <v>83</v>
      </c>
      <c r="D681" t="s">
        <v>68</v>
      </c>
    </row>
    <row r="682" spans="1:4">
      <c r="A682" t="s">
        <v>84</v>
      </c>
      <c r="D682" t="s">
        <v>68</v>
      </c>
    </row>
    <row r="683" spans="1:4">
      <c r="A683" t="s">
        <v>85</v>
      </c>
      <c r="D683" t="s">
        <v>68</v>
      </c>
    </row>
    <row r="684" spans="1:4">
      <c r="A684" t="s">
        <v>86</v>
      </c>
      <c r="D684" t="s">
        <v>68</v>
      </c>
    </row>
    <row r="685" spans="1:4">
      <c r="A685" t="s">
        <v>87</v>
      </c>
      <c r="D685" t="s">
        <v>68</v>
      </c>
    </row>
    <row r="686" spans="1:4">
      <c r="A686" t="s">
        <v>49</v>
      </c>
      <c r="D686" t="s">
        <v>68</v>
      </c>
    </row>
    <row r="687" spans="1:4">
      <c r="A687" t="s">
        <v>0</v>
      </c>
    </row>
    <row r="688" spans="1:4">
      <c r="A688" t="s">
        <v>41</v>
      </c>
    </row>
    <row r="689" spans="1:4">
      <c r="A689" t="s">
        <v>65</v>
      </c>
      <c r="D689" t="s">
        <v>68</v>
      </c>
    </row>
    <row r="690" spans="1:4">
      <c r="A690" t="s">
        <v>73</v>
      </c>
      <c r="D690" t="s">
        <v>68</v>
      </c>
    </row>
    <row r="691" spans="1:4">
      <c r="A691" t="s">
        <v>75</v>
      </c>
      <c r="D691" t="s">
        <v>68</v>
      </c>
    </row>
    <row r="692" spans="1:4">
      <c r="A692" t="s">
        <v>76</v>
      </c>
    </row>
    <row r="693" spans="1:4">
      <c r="A693" t="s">
        <v>77</v>
      </c>
    </row>
    <row r="694" spans="1:4">
      <c r="A694" t="s">
        <v>78</v>
      </c>
      <c r="D694" t="s">
        <v>68</v>
      </c>
    </row>
    <row r="695" spans="1:4">
      <c r="A695" t="s">
        <v>79</v>
      </c>
      <c r="D695" t="s">
        <v>68</v>
      </c>
    </row>
    <row r="696" spans="1:4">
      <c r="A696" t="s">
        <v>80</v>
      </c>
      <c r="D696" t="s">
        <v>68</v>
      </c>
    </row>
    <row r="697" spans="1:4">
      <c r="A697" t="s">
        <v>81</v>
      </c>
    </row>
    <row r="698" spans="1:4">
      <c r="A698" t="s">
        <v>82</v>
      </c>
      <c r="D698" t="s">
        <v>68</v>
      </c>
    </row>
    <row r="699" spans="1:4">
      <c r="A699" t="s">
        <v>83</v>
      </c>
      <c r="D699" t="s">
        <v>68</v>
      </c>
    </row>
    <row r="700" spans="1:4">
      <c r="A700" t="s">
        <v>84</v>
      </c>
      <c r="D700" t="s">
        <v>68</v>
      </c>
    </row>
    <row r="701" spans="1:4">
      <c r="A701" t="s">
        <v>85</v>
      </c>
      <c r="D701" t="s">
        <v>68</v>
      </c>
    </row>
    <row r="702" spans="1:4">
      <c r="A702" t="s">
        <v>86</v>
      </c>
      <c r="D702" t="s">
        <v>68</v>
      </c>
    </row>
    <row r="703" spans="1:4">
      <c r="A703" t="s">
        <v>87</v>
      </c>
      <c r="D703" t="s">
        <v>68</v>
      </c>
    </row>
    <row r="704" spans="1:4">
      <c r="A704" t="s">
        <v>49</v>
      </c>
      <c r="D704" t="s">
        <v>68</v>
      </c>
    </row>
    <row r="705" spans="1:4">
      <c r="A705" t="s">
        <v>0</v>
      </c>
    </row>
    <row r="706" spans="1:4">
      <c r="A706" t="s">
        <v>41</v>
      </c>
    </row>
    <row r="707" spans="1:4">
      <c r="A707" t="s">
        <v>65</v>
      </c>
      <c r="D707" t="s">
        <v>68</v>
      </c>
    </row>
    <row r="708" spans="1:4">
      <c r="A708" t="s">
        <v>73</v>
      </c>
      <c r="D708" t="s">
        <v>68</v>
      </c>
    </row>
    <row r="709" spans="1:4">
      <c r="A709" t="s">
        <v>75</v>
      </c>
      <c r="D709" t="s">
        <v>68</v>
      </c>
    </row>
    <row r="710" spans="1:4">
      <c r="A710" t="s">
        <v>76</v>
      </c>
    </row>
    <row r="711" spans="1:4">
      <c r="A711" t="s">
        <v>77</v>
      </c>
    </row>
    <row r="712" spans="1:4">
      <c r="A712" t="s">
        <v>78</v>
      </c>
      <c r="D712" t="s">
        <v>68</v>
      </c>
    </row>
    <row r="713" spans="1:4">
      <c r="A713" t="s">
        <v>79</v>
      </c>
      <c r="D713" t="s">
        <v>68</v>
      </c>
    </row>
    <row r="714" spans="1:4">
      <c r="A714" t="s">
        <v>80</v>
      </c>
      <c r="D714" t="s">
        <v>68</v>
      </c>
    </row>
    <row r="715" spans="1:4">
      <c r="A715" t="s">
        <v>81</v>
      </c>
    </row>
    <row r="716" spans="1:4">
      <c r="A716" t="s">
        <v>82</v>
      </c>
      <c r="D716" t="s">
        <v>68</v>
      </c>
    </row>
    <row r="717" spans="1:4">
      <c r="A717" t="s">
        <v>83</v>
      </c>
      <c r="D717" t="s">
        <v>68</v>
      </c>
    </row>
    <row r="718" spans="1:4">
      <c r="A718" t="s">
        <v>84</v>
      </c>
      <c r="D718" t="s">
        <v>68</v>
      </c>
    </row>
    <row r="719" spans="1:4">
      <c r="A719" t="s">
        <v>85</v>
      </c>
      <c r="D719" t="s">
        <v>68</v>
      </c>
    </row>
    <row r="720" spans="1:4">
      <c r="A720" t="s">
        <v>86</v>
      </c>
      <c r="D720" t="s">
        <v>68</v>
      </c>
    </row>
    <row r="721" spans="1:4">
      <c r="A721" t="s">
        <v>87</v>
      </c>
      <c r="D721" t="s">
        <v>68</v>
      </c>
    </row>
    <row r="722" spans="1:4">
      <c r="A722" t="s">
        <v>49</v>
      </c>
      <c r="D722" t="s">
        <v>68</v>
      </c>
    </row>
    <row r="723" spans="1:4">
      <c r="A723" t="s">
        <v>0</v>
      </c>
    </row>
    <row r="724" spans="1:4">
      <c r="A724" t="s">
        <v>41</v>
      </c>
    </row>
    <row r="725" spans="1:4">
      <c r="A725" t="s">
        <v>65</v>
      </c>
      <c r="D725" t="s">
        <v>68</v>
      </c>
    </row>
    <row r="726" spans="1:4">
      <c r="A726" t="s">
        <v>73</v>
      </c>
      <c r="D726" t="s">
        <v>68</v>
      </c>
    </row>
    <row r="727" spans="1:4">
      <c r="A727" t="s">
        <v>75</v>
      </c>
      <c r="D727" t="s">
        <v>68</v>
      </c>
    </row>
    <row r="728" spans="1:4">
      <c r="A728" t="s">
        <v>76</v>
      </c>
    </row>
    <row r="729" spans="1:4">
      <c r="A729" t="s">
        <v>77</v>
      </c>
    </row>
    <row r="730" spans="1:4">
      <c r="A730" t="s">
        <v>78</v>
      </c>
      <c r="D730" t="s">
        <v>68</v>
      </c>
    </row>
    <row r="731" spans="1:4">
      <c r="A731" t="s">
        <v>79</v>
      </c>
      <c r="D731" t="s">
        <v>68</v>
      </c>
    </row>
    <row r="732" spans="1:4">
      <c r="A732" t="s">
        <v>80</v>
      </c>
      <c r="D732" t="s">
        <v>68</v>
      </c>
    </row>
    <row r="733" spans="1:4">
      <c r="A733" t="s">
        <v>81</v>
      </c>
    </row>
    <row r="734" spans="1:4">
      <c r="A734" t="s">
        <v>82</v>
      </c>
      <c r="D734" t="s">
        <v>68</v>
      </c>
    </row>
    <row r="735" spans="1:4">
      <c r="A735" t="s">
        <v>83</v>
      </c>
      <c r="D735" t="s">
        <v>68</v>
      </c>
    </row>
    <row r="736" spans="1:4">
      <c r="A736" t="s">
        <v>84</v>
      </c>
      <c r="D736" t="s">
        <v>68</v>
      </c>
    </row>
    <row r="737" spans="1:4">
      <c r="A737" t="s">
        <v>85</v>
      </c>
      <c r="D737" t="s">
        <v>68</v>
      </c>
    </row>
    <row r="738" spans="1:4">
      <c r="A738" t="s">
        <v>86</v>
      </c>
      <c r="D738" t="s">
        <v>68</v>
      </c>
    </row>
    <row r="739" spans="1:4">
      <c r="A739" t="s">
        <v>87</v>
      </c>
      <c r="D739" t="s">
        <v>68</v>
      </c>
    </row>
    <row r="740" spans="1:4">
      <c r="A740" t="s">
        <v>49</v>
      </c>
      <c r="D740" t="s">
        <v>68</v>
      </c>
    </row>
    <row r="741" spans="1:4">
      <c r="A741" t="s">
        <v>0</v>
      </c>
    </row>
    <row r="742" spans="1:4">
      <c r="A742" t="s">
        <v>41</v>
      </c>
    </row>
    <row r="743" spans="1:4">
      <c r="A743" t="s">
        <v>65</v>
      </c>
      <c r="D743" t="s">
        <v>68</v>
      </c>
    </row>
    <row r="744" spans="1:4">
      <c r="A744" t="s">
        <v>73</v>
      </c>
      <c r="D744" t="s">
        <v>68</v>
      </c>
    </row>
    <row r="745" spans="1:4">
      <c r="A745" t="s">
        <v>75</v>
      </c>
      <c r="D745" t="s">
        <v>68</v>
      </c>
    </row>
    <row r="746" spans="1:4">
      <c r="A746" t="s">
        <v>76</v>
      </c>
    </row>
    <row r="747" spans="1:4">
      <c r="A747" t="s">
        <v>77</v>
      </c>
    </row>
    <row r="748" spans="1:4">
      <c r="A748" t="s">
        <v>78</v>
      </c>
      <c r="D748" t="s">
        <v>68</v>
      </c>
    </row>
    <row r="749" spans="1:4">
      <c r="A749" t="s">
        <v>79</v>
      </c>
      <c r="D749" t="s">
        <v>68</v>
      </c>
    </row>
    <row r="750" spans="1:4">
      <c r="A750" t="s">
        <v>80</v>
      </c>
      <c r="D750" t="s">
        <v>68</v>
      </c>
    </row>
    <row r="751" spans="1:4">
      <c r="A751" t="s">
        <v>81</v>
      </c>
    </row>
    <row r="752" spans="1:4">
      <c r="A752" t="s">
        <v>82</v>
      </c>
      <c r="D752" t="s">
        <v>68</v>
      </c>
    </row>
    <row r="753" spans="1:4">
      <c r="A753" t="s">
        <v>83</v>
      </c>
      <c r="D753" t="s">
        <v>68</v>
      </c>
    </row>
    <row r="754" spans="1:4">
      <c r="A754" t="s">
        <v>84</v>
      </c>
      <c r="D754" t="s">
        <v>68</v>
      </c>
    </row>
    <row r="755" spans="1:4">
      <c r="A755" t="s">
        <v>85</v>
      </c>
      <c r="D755" t="s">
        <v>68</v>
      </c>
    </row>
    <row r="756" spans="1:4">
      <c r="A756" t="s">
        <v>86</v>
      </c>
      <c r="D756" t="s">
        <v>68</v>
      </c>
    </row>
    <row r="757" spans="1:4">
      <c r="A757" t="s">
        <v>87</v>
      </c>
      <c r="D757" t="s">
        <v>68</v>
      </c>
    </row>
    <row r="758" spans="1:4">
      <c r="A758" t="s">
        <v>49</v>
      </c>
      <c r="D758" t="s">
        <v>68</v>
      </c>
    </row>
    <row r="759" spans="1:4">
      <c r="A759" t="s">
        <v>0</v>
      </c>
    </row>
    <row r="760" spans="1:4">
      <c r="A760" t="s">
        <v>41</v>
      </c>
    </row>
    <row r="761" spans="1:4">
      <c r="A761" t="s">
        <v>65</v>
      </c>
      <c r="D761" t="s">
        <v>68</v>
      </c>
    </row>
    <row r="762" spans="1:4">
      <c r="A762" t="s">
        <v>73</v>
      </c>
      <c r="D762" t="s">
        <v>68</v>
      </c>
    </row>
    <row r="763" spans="1:4">
      <c r="A763" t="s">
        <v>75</v>
      </c>
      <c r="D763" t="s">
        <v>68</v>
      </c>
    </row>
    <row r="764" spans="1:4">
      <c r="A764" t="s">
        <v>76</v>
      </c>
    </row>
    <row r="765" spans="1:4">
      <c r="A765" t="s">
        <v>77</v>
      </c>
    </row>
    <row r="766" spans="1:4">
      <c r="A766" t="s">
        <v>78</v>
      </c>
      <c r="D766" t="s">
        <v>68</v>
      </c>
    </row>
    <row r="767" spans="1:4">
      <c r="A767" t="s">
        <v>79</v>
      </c>
      <c r="D767" t="s">
        <v>68</v>
      </c>
    </row>
    <row r="768" spans="1:4">
      <c r="A768" t="s">
        <v>80</v>
      </c>
      <c r="D768" t="s">
        <v>68</v>
      </c>
    </row>
    <row r="769" spans="1:4">
      <c r="A769" t="s">
        <v>81</v>
      </c>
    </row>
    <row r="770" spans="1:4">
      <c r="A770" t="s">
        <v>82</v>
      </c>
      <c r="D770" t="s">
        <v>68</v>
      </c>
    </row>
    <row r="771" spans="1:4">
      <c r="A771" t="s">
        <v>83</v>
      </c>
      <c r="D771" t="s">
        <v>68</v>
      </c>
    </row>
    <row r="772" spans="1:4">
      <c r="A772" t="s">
        <v>84</v>
      </c>
      <c r="D772" t="s">
        <v>68</v>
      </c>
    </row>
    <row r="773" spans="1:4">
      <c r="A773" t="s">
        <v>85</v>
      </c>
      <c r="D773" t="s">
        <v>68</v>
      </c>
    </row>
    <row r="774" spans="1:4">
      <c r="A774" t="s">
        <v>86</v>
      </c>
      <c r="D774" t="s">
        <v>68</v>
      </c>
    </row>
    <row r="775" spans="1:4">
      <c r="A775" t="s">
        <v>87</v>
      </c>
      <c r="D775" t="s">
        <v>68</v>
      </c>
    </row>
    <row r="776" spans="1:4">
      <c r="A776" t="s">
        <v>49</v>
      </c>
      <c r="D776" t="s">
        <v>68</v>
      </c>
    </row>
    <row r="777" spans="1:4">
      <c r="A777" t="s">
        <v>0</v>
      </c>
    </row>
    <row r="778" spans="1:4">
      <c r="A778" t="s">
        <v>41</v>
      </c>
    </row>
    <row r="779" spans="1:4">
      <c r="A779" t="s">
        <v>65</v>
      </c>
      <c r="D779" t="s">
        <v>68</v>
      </c>
    </row>
    <row r="780" spans="1:4">
      <c r="A780" t="s">
        <v>73</v>
      </c>
      <c r="D780" t="s">
        <v>68</v>
      </c>
    </row>
    <row r="781" spans="1:4">
      <c r="A781" t="s">
        <v>75</v>
      </c>
      <c r="D781" t="s">
        <v>68</v>
      </c>
    </row>
    <row r="782" spans="1:4">
      <c r="A782" t="s">
        <v>76</v>
      </c>
    </row>
    <row r="783" spans="1:4">
      <c r="A783" t="s">
        <v>77</v>
      </c>
    </row>
    <row r="784" spans="1:4">
      <c r="A784" t="s">
        <v>78</v>
      </c>
      <c r="D784" t="s">
        <v>68</v>
      </c>
    </row>
    <row r="785" spans="1:4">
      <c r="A785" t="s">
        <v>79</v>
      </c>
      <c r="D785" t="s">
        <v>68</v>
      </c>
    </row>
    <row r="786" spans="1:4">
      <c r="A786" t="s">
        <v>80</v>
      </c>
      <c r="D786" t="s">
        <v>68</v>
      </c>
    </row>
    <row r="787" spans="1:4">
      <c r="A787" t="s">
        <v>81</v>
      </c>
    </row>
    <row r="788" spans="1:4">
      <c r="A788" t="s">
        <v>82</v>
      </c>
      <c r="D788" t="s">
        <v>68</v>
      </c>
    </row>
    <row r="789" spans="1:4">
      <c r="A789" t="s">
        <v>83</v>
      </c>
      <c r="D789" t="s">
        <v>68</v>
      </c>
    </row>
    <row r="790" spans="1:4">
      <c r="A790" t="s">
        <v>84</v>
      </c>
      <c r="D790" t="s">
        <v>68</v>
      </c>
    </row>
    <row r="791" spans="1:4">
      <c r="A791" t="s">
        <v>85</v>
      </c>
      <c r="D791" t="s">
        <v>68</v>
      </c>
    </row>
    <row r="792" spans="1:4">
      <c r="A792" t="s">
        <v>86</v>
      </c>
      <c r="D792" t="s">
        <v>68</v>
      </c>
    </row>
    <row r="793" spans="1:4">
      <c r="A793" t="s">
        <v>87</v>
      </c>
      <c r="D793" t="s">
        <v>68</v>
      </c>
    </row>
    <row r="794" spans="1:4">
      <c r="A794" t="s">
        <v>49</v>
      </c>
      <c r="D794" t="s">
        <v>68</v>
      </c>
    </row>
    <row r="795" spans="1:4">
      <c r="A795" t="s">
        <v>0</v>
      </c>
    </row>
    <row r="796" spans="1:4">
      <c r="A796" t="s">
        <v>41</v>
      </c>
    </row>
    <row r="797" spans="1:4">
      <c r="A797" t="s">
        <v>65</v>
      </c>
      <c r="D797" t="s">
        <v>68</v>
      </c>
    </row>
    <row r="798" spans="1:4">
      <c r="A798" t="s">
        <v>73</v>
      </c>
      <c r="D798" t="s">
        <v>68</v>
      </c>
    </row>
    <row r="799" spans="1:4">
      <c r="A799" t="s">
        <v>75</v>
      </c>
      <c r="D799" t="s">
        <v>68</v>
      </c>
    </row>
    <row r="800" spans="1:4">
      <c r="A800" t="s">
        <v>76</v>
      </c>
    </row>
    <row r="801" spans="1:4">
      <c r="A801" t="s">
        <v>77</v>
      </c>
    </row>
    <row r="802" spans="1:4">
      <c r="A802" t="s">
        <v>78</v>
      </c>
      <c r="D802" t="s">
        <v>68</v>
      </c>
    </row>
    <row r="803" spans="1:4">
      <c r="A803" t="s">
        <v>79</v>
      </c>
      <c r="D803" t="s">
        <v>68</v>
      </c>
    </row>
    <row r="804" spans="1:4">
      <c r="A804" t="s">
        <v>80</v>
      </c>
      <c r="D804" t="s">
        <v>68</v>
      </c>
    </row>
    <row r="805" spans="1:4">
      <c r="A805" t="s">
        <v>81</v>
      </c>
    </row>
    <row r="806" spans="1:4">
      <c r="A806" t="s">
        <v>82</v>
      </c>
      <c r="D806" t="s">
        <v>68</v>
      </c>
    </row>
    <row r="807" spans="1:4">
      <c r="A807" t="s">
        <v>83</v>
      </c>
      <c r="D807" t="s">
        <v>68</v>
      </c>
    </row>
    <row r="808" spans="1:4">
      <c r="A808" t="s">
        <v>84</v>
      </c>
      <c r="D808" t="s">
        <v>68</v>
      </c>
    </row>
    <row r="809" spans="1:4">
      <c r="A809" t="s">
        <v>85</v>
      </c>
      <c r="D809" t="s">
        <v>68</v>
      </c>
    </row>
    <row r="810" spans="1:4">
      <c r="A810" t="s">
        <v>86</v>
      </c>
      <c r="D810" t="s">
        <v>68</v>
      </c>
    </row>
    <row r="811" spans="1:4">
      <c r="A811" t="s">
        <v>87</v>
      </c>
      <c r="D811" t="s">
        <v>68</v>
      </c>
    </row>
    <row r="812" spans="1:4">
      <c r="A812" t="s">
        <v>49</v>
      </c>
      <c r="D812" t="s">
        <v>68</v>
      </c>
    </row>
    <row r="813" spans="1:4">
      <c r="A813" t="s">
        <v>0</v>
      </c>
    </row>
    <row r="814" spans="1:4">
      <c r="A814" t="s">
        <v>41</v>
      </c>
    </row>
    <row r="815" spans="1:4">
      <c r="A815" t="s">
        <v>65</v>
      </c>
      <c r="D815" t="s">
        <v>68</v>
      </c>
    </row>
    <row r="816" spans="1:4">
      <c r="A816" t="s">
        <v>73</v>
      </c>
      <c r="D816" t="s">
        <v>68</v>
      </c>
    </row>
    <row r="817" spans="1:4">
      <c r="A817" t="s">
        <v>75</v>
      </c>
      <c r="D817" t="s">
        <v>68</v>
      </c>
    </row>
    <row r="818" spans="1:4">
      <c r="A818" t="s">
        <v>76</v>
      </c>
    </row>
    <row r="819" spans="1:4">
      <c r="A819" t="s">
        <v>77</v>
      </c>
    </row>
    <row r="820" spans="1:4">
      <c r="A820" t="s">
        <v>78</v>
      </c>
      <c r="D820" t="s">
        <v>68</v>
      </c>
    </row>
    <row r="821" spans="1:4">
      <c r="A821" t="s">
        <v>79</v>
      </c>
      <c r="D821" t="s">
        <v>68</v>
      </c>
    </row>
    <row r="822" spans="1:4">
      <c r="A822" t="s">
        <v>80</v>
      </c>
      <c r="D822" t="s">
        <v>68</v>
      </c>
    </row>
    <row r="823" spans="1:4">
      <c r="A823" t="s">
        <v>81</v>
      </c>
    </row>
    <row r="824" spans="1:4">
      <c r="A824" t="s">
        <v>82</v>
      </c>
      <c r="D824" t="s">
        <v>68</v>
      </c>
    </row>
    <row r="825" spans="1:4">
      <c r="A825" t="s">
        <v>83</v>
      </c>
      <c r="D825" t="s">
        <v>68</v>
      </c>
    </row>
    <row r="826" spans="1:4">
      <c r="A826" t="s">
        <v>84</v>
      </c>
      <c r="D826" t="s">
        <v>68</v>
      </c>
    </row>
    <row r="827" spans="1:4">
      <c r="A827" t="s">
        <v>85</v>
      </c>
      <c r="D827" t="s">
        <v>68</v>
      </c>
    </row>
    <row r="828" spans="1:4">
      <c r="A828" t="s">
        <v>86</v>
      </c>
      <c r="D828" t="s">
        <v>68</v>
      </c>
    </row>
    <row r="829" spans="1:4">
      <c r="A829" t="s">
        <v>87</v>
      </c>
      <c r="D829" t="s">
        <v>68</v>
      </c>
    </row>
    <row r="830" spans="1:4">
      <c r="A830" t="s">
        <v>49</v>
      </c>
      <c r="D830" t="s">
        <v>68</v>
      </c>
    </row>
    <row r="831" spans="1:4">
      <c r="A831" t="s">
        <v>0</v>
      </c>
    </row>
    <row r="832" spans="1:4">
      <c r="A832" t="s">
        <v>41</v>
      </c>
    </row>
    <row r="833" spans="1:4">
      <c r="A833" t="s">
        <v>65</v>
      </c>
      <c r="D833" t="s">
        <v>68</v>
      </c>
    </row>
    <row r="834" spans="1:4">
      <c r="A834" t="s">
        <v>73</v>
      </c>
      <c r="D834" t="s">
        <v>68</v>
      </c>
    </row>
    <row r="835" spans="1:4">
      <c r="A835" t="s">
        <v>75</v>
      </c>
      <c r="D835" t="s">
        <v>68</v>
      </c>
    </row>
    <row r="836" spans="1:4">
      <c r="A836" t="s">
        <v>76</v>
      </c>
    </row>
    <row r="837" spans="1:4">
      <c r="A837" t="s">
        <v>77</v>
      </c>
    </row>
    <row r="838" spans="1:4">
      <c r="A838" t="s">
        <v>78</v>
      </c>
      <c r="D838" t="s">
        <v>68</v>
      </c>
    </row>
    <row r="839" spans="1:4">
      <c r="A839" t="s">
        <v>79</v>
      </c>
      <c r="D839" t="s">
        <v>68</v>
      </c>
    </row>
    <row r="840" spans="1:4">
      <c r="A840" t="s">
        <v>80</v>
      </c>
      <c r="D840" t="s">
        <v>68</v>
      </c>
    </row>
    <row r="841" spans="1:4">
      <c r="A841" t="s">
        <v>81</v>
      </c>
    </row>
    <row r="842" spans="1:4">
      <c r="A842" t="s">
        <v>82</v>
      </c>
      <c r="D842" t="s">
        <v>68</v>
      </c>
    </row>
    <row r="843" spans="1:4">
      <c r="A843" t="s">
        <v>83</v>
      </c>
      <c r="D843" t="s">
        <v>68</v>
      </c>
    </row>
    <row r="844" spans="1:4">
      <c r="A844" t="s">
        <v>84</v>
      </c>
      <c r="D844" t="s">
        <v>68</v>
      </c>
    </row>
    <row r="845" spans="1:4">
      <c r="A845" t="s">
        <v>85</v>
      </c>
      <c r="D845" t="s">
        <v>68</v>
      </c>
    </row>
    <row r="846" spans="1:4">
      <c r="A846" t="s">
        <v>86</v>
      </c>
      <c r="D846" t="s">
        <v>68</v>
      </c>
    </row>
    <row r="847" spans="1:4">
      <c r="A847" t="s">
        <v>87</v>
      </c>
      <c r="D847" t="s">
        <v>68</v>
      </c>
    </row>
    <row r="848" spans="1:4">
      <c r="A848" t="s">
        <v>49</v>
      </c>
      <c r="D848" t="s">
        <v>68</v>
      </c>
    </row>
    <row r="849" spans="1:4">
      <c r="A849" t="s">
        <v>0</v>
      </c>
    </row>
    <row r="850" spans="1:4">
      <c r="A850" t="s">
        <v>41</v>
      </c>
    </row>
    <row r="851" spans="1:4">
      <c r="A851" t="s">
        <v>65</v>
      </c>
      <c r="D851" t="s">
        <v>68</v>
      </c>
    </row>
    <row r="852" spans="1:4">
      <c r="A852" t="s">
        <v>73</v>
      </c>
      <c r="D852" t="s">
        <v>68</v>
      </c>
    </row>
    <row r="853" spans="1:4">
      <c r="A853" t="s">
        <v>75</v>
      </c>
      <c r="D853" t="s">
        <v>68</v>
      </c>
    </row>
    <row r="854" spans="1:4">
      <c r="A854" t="s">
        <v>76</v>
      </c>
    </row>
    <row r="855" spans="1:4">
      <c r="A855" t="s">
        <v>77</v>
      </c>
    </row>
    <row r="856" spans="1:4">
      <c r="A856" t="s">
        <v>78</v>
      </c>
      <c r="D856" t="s">
        <v>68</v>
      </c>
    </row>
    <row r="857" spans="1:4">
      <c r="A857" t="s">
        <v>79</v>
      </c>
      <c r="D857" t="s">
        <v>68</v>
      </c>
    </row>
    <row r="858" spans="1:4">
      <c r="A858" t="s">
        <v>80</v>
      </c>
      <c r="D858" t="s">
        <v>68</v>
      </c>
    </row>
    <row r="859" spans="1:4">
      <c r="A859" t="s">
        <v>81</v>
      </c>
    </row>
    <row r="860" spans="1:4">
      <c r="A860" t="s">
        <v>82</v>
      </c>
      <c r="D860" t="s">
        <v>68</v>
      </c>
    </row>
    <row r="861" spans="1:4">
      <c r="A861" t="s">
        <v>83</v>
      </c>
      <c r="D861" t="s">
        <v>68</v>
      </c>
    </row>
    <row r="862" spans="1:4">
      <c r="A862" t="s">
        <v>84</v>
      </c>
      <c r="D862" t="s">
        <v>68</v>
      </c>
    </row>
    <row r="863" spans="1:4">
      <c r="A863" t="s">
        <v>85</v>
      </c>
      <c r="D863" t="s">
        <v>68</v>
      </c>
    </row>
    <row r="864" spans="1:4">
      <c r="A864" t="s">
        <v>86</v>
      </c>
      <c r="D864" t="s">
        <v>68</v>
      </c>
    </row>
    <row r="865" spans="1:4">
      <c r="A865" t="s">
        <v>87</v>
      </c>
      <c r="D865" t="s">
        <v>68</v>
      </c>
    </row>
    <row r="866" spans="1:4">
      <c r="A866" t="s">
        <v>49</v>
      </c>
      <c r="D866" t="s">
        <v>68</v>
      </c>
    </row>
    <row r="867" spans="1:4">
      <c r="A867" t="s">
        <v>0</v>
      </c>
    </row>
    <row r="868" spans="1:4">
      <c r="A868" t="s">
        <v>41</v>
      </c>
    </row>
    <row r="869" spans="1:4">
      <c r="A869" t="s">
        <v>65</v>
      </c>
      <c r="D869" t="s">
        <v>68</v>
      </c>
    </row>
    <row r="870" spans="1:4">
      <c r="A870" t="s">
        <v>73</v>
      </c>
      <c r="D870" t="s">
        <v>68</v>
      </c>
    </row>
    <row r="871" spans="1:4">
      <c r="A871" t="s">
        <v>75</v>
      </c>
      <c r="D871" t="s">
        <v>68</v>
      </c>
    </row>
    <row r="872" spans="1:4">
      <c r="A872" t="s">
        <v>76</v>
      </c>
    </row>
    <row r="873" spans="1:4">
      <c r="A873" t="s">
        <v>77</v>
      </c>
    </row>
    <row r="874" spans="1:4">
      <c r="A874" t="s">
        <v>78</v>
      </c>
      <c r="D874" t="s">
        <v>68</v>
      </c>
    </row>
    <row r="875" spans="1:4">
      <c r="A875" t="s">
        <v>79</v>
      </c>
      <c r="D875" t="s">
        <v>68</v>
      </c>
    </row>
    <row r="876" spans="1:4">
      <c r="A876" t="s">
        <v>80</v>
      </c>
      <c r="D876" t="s">
        <v>68</v>
      </c>
    </row>
    <row r="877" spans="1:4">
      <c r="A877" t="s">
        <v>81</v>
      </c>
    </row>
    <row r="878" spans="1:4">
      <c r="A878" t="s">
        <v>82</v>
      </c>
      <c r="D878" t="s">
        <v>68</v>
      </c>
    </row>
    <row r="879" spans="1:4">
      <c r="A879" t="s">
        <v>83</v>
      </c>
      <c r="D879" t="s">
        <v>68</v>
      </c>
    </row>
    <row r="880" spans="1:4">
      <c r="A880" t="s">
        <v>84</v>
      </c>
      <c r="D880" t="s">
        <v>68</v>
      </c>
    </row>
    <row r="881" spans="1:4">
      <c r="A881" t="s">
        <v>85</v>
      </c>
      <c r="D881" t="s">
        <v>68</v>
      </c>
    </row>
    <row r="882" spans="1:4">
      <c r="A882" t="s">
        <v>86</v>
      </c>
      <c r="D882" t="s">
        <v>68</v>
      </c>
    </row>
    <row r="883" spans="1:4">
      <c r="A883" t="s">
        <v>87</v>
      </c>
      <c r="D883" t="s">
        <v>68</v>
      </c>
    </row>
    <row r="884" spans="1:4">
      <c r="A884" t="s">
        <v>49</v>
      </c>
      <c r="D884" t="s">
        <v>68</v>
      </c>
    </row>
    <row r="885" spans="1:4">
      <c r="A885" t="s">
        <v>0</v>
      </c>
    </row>
    <row r="886" spans="1:4">
      <c r="A886" t="s">
        <v>41</v>
      </c>
    </row>
    <row r="887" spans="1:4">
      <c r="A887" t="s">
        <v>65</v>
      </c>
      <c r="D887" t="s">
        <v>68</v>
      </c>
    </row>
    <row r="888" spans="1:4">
      <c r="A888" t="s">
        <v>73</v>
      </c>
      <c r="D888" t="s">
        <v>68</v>
      </c>
    </row>
    <row r="889" spans="1:4">
      <c r="A889" t="s">
        <v>75</v>
      </c>
      <c r="D889" t="s">
        <v>68</v>
      </c>
    </row>
    <row r="890" spans="1:4">
      <c r="A890" t="s">
        <v>76</v>
      </c>
    </row>
    <row r="891" spans="1:4">
      <c r="A891" t="s">
        <v>77</v>
      </c>
    </row>
    <row r="892" spans="1:4">
      <c r="A892" t="s">
        <v>78</v>
      </c>
      <c r="D892" t="s">
        <v>68</v>
      </c>
    </row>
    <row r="893" spans="1:4">
      <c r="A893" t="s">
        <v>79</v>
      </c>
      <c r="D893" t="s">
        <v>68</v>
      </c>
    </row>
    <row r="894" spans="1:4">
      <c r="A894" t="s">
        <v>80</v>
      </c>
      <c r="D894" t="s">
        <v>68</v>
      </c>
    </row>
    <row r="895" spans="1:4">
      <c r="A895" t="s">
        <v>81</v>
      </c>
    </row>
    <row r="896" spans="1:4">
      <c r="A896" t="s">
        <v>82</v>
      </c>
      <c r="D896" t="s">
        <v>68</v>
      </c>
    </row>
    <row r="897" spans="1:4">
      <c r="A897" t="s">
        <v>83</v>
      </c>
      <c r="D897" t="s">
        <v>68</v>
      </c>
    </row>
    <row r="898" spans="1:4">
      <c r="A898" t="s">
        <v>84</v>
      </c>
      <c r="D898" t="s">
        <v>68</v>
      </c>
    </row>
    <row r="899" spans="1:4">
      <c r="A899" t="s">
        <v>85</v>
      </c>
      <c r="D899" t="s">
        <v>68</v>
      </c>
    </row>
    <row r="900" spans="1:4">
      <c r="A900" t="s">
        <v>86</v>
      </c>
      <c r="D900" t="s">
        <v>68</v>
      </c>
    </row>
    <row r="901" spans="1:4">
      <c r="A901" t="s">
        <v>87</v>
      </c>
      <c r="D901" t="s">
        <v>68</v>
      </c>
    </row>
    <row r="902" spans="1:4">
      <c r="A902" t="s">
        <v>49</v>
      </c>
      <c r="D902" t="s">
        <v>68</v>
      </c>
    </row>
    <row r="903" spans="1:4">
      <c r="A903" t="s">
        <v>0</v>
      </c>
    </row>
    <row r="904" spans="1:4">
      <c r="A904" t="s">
        <v>41</v>
      </c>
    </row>
    <row r="905" spans="1:4">
      <c r="A905" t="s">
        <v>65</v>
      </c>
      <c r="D905" t="s">
        <v>68</v>
      </c>
    </row>
    <row r="906" spans="1:4">
      <c r="A906" t="s">
        <v>73</v>
      </c>
      <c r="D906" t="s">
        <v>68</v>
      </c>
    </row>
    <row r="907" spans="1:4">
      <c r="A907" t="s">
        <v>75</v>
      </c>
      <c r="D907" t="s">
        <v>68</v>
      </c>
    </row>
    <row r="908" spans="1:4">
      <c r="A908" t="s">
        <v>76</v>
      </c>
    </row>
    <row r="909" spans="1:4">
      <c r="A909" t="s">
        <v>77</v>
      </c>
    </row>
    <row r="910" spans="1:4">
      <c r="A910" t="s">
        <v>78</v>
      </c>
      <c r="D910" t="s">
        <v>68</v>
      </c>
    </row>
    <row r="911" spans="1:4">
      <c r="A911" t="s">
        <v>79</v>
      </c>
      <c r="D911" t="s">
        <v>68</v>
      </c>
    </row>
    <row r="912" spans="1:4">
      <c r="A912" t="s">
        <v>80</v>
      </c>
      <c r="D912" t="s">
        <v>68</v>
      </c>
    </row>
    <row r="913" spans="1:4">
      <c r="A913" t="s">
        <v>81</v>
      </c>
    </row>
    <row r="914" spans="1:4">
      <c r="A914" t="s">
        <v>82</v>
      </c>
      <c r="D914" t="s">
        <v>68</v>
      </c>
    </row>
    <row r="915" spans="1:4">
      <c r="A915" t="s">
        <v>83</v>
      </c>
      <c r="D915" t="s">
        <v>68</v>
      </c>
    </row>
    <row r="916" spans="1:4">
      <c r="A916" t="s">
        <v>84</v>
      </c>
      <c r="D916" t="s">
        <v>68</v>
      </c>
    </row>
    <row r="917" spans="1:4">
      <c r="A917" t="s">
        <v>85</v>
      </c>
      <c r="D917" t="s">
        <v>68</v>
      </c>
    </row>
    <row r="918" spans="1:4">
      <c r="A918" t="s">
        <v>86</v>
      </c>
      <c r="D918" t="s">
        <v>68</v>
      </c>
    </row>
    <row r="919" spans="1:4">
      <c r="A919" t="s">
        <v>87</v>
      </c>
      <c r="D919" t="s">
        <v>68</v>
      </c>
    </row>
    <row r="920" spans="1:4">
      <c r="A920" t="s">
        <v>49</v>
      </c>
      <c r="D920" t="s">
        <v>68</v>
      </c>
    </row>
    <row r="921" spans="1:4">
      <c r="A921" t="s">
        <v>0</v>
      </c>
    </row>
    <row r="922" spans="1:4">
      <c r="A922" t="s">
        <v>41</v>
      </c>
    </row>
    <row r="923" spans="1:4">
      <c r="A923" t="s">
        <v>65</v>
      </c>
      <c r="D923" t="s">
        <v>68</v>
      </c>
    </row>
    <row r="924" spans="1:4">
      <c r="A924" t="s">
        <v>73</v>
      </c>
      <c r="D924" t="s">
        <v>68</v>
      </c>
    </row>
    <row r="925" spans="1:4">
      <c r="A925" t="s">
        <v>75</v>
      </c>
      <c r="D925" t="s">
        <v>68</v>
      </c>
    </row>
    <row r="926" spans="1:4">
      <c r="A926" t="s">
        <v>76</v>
      </c>
    </row>
    <row r="927" spans="1:4">
      <c r="A927" t="s">
        <v>77</v>
      </c>
    </row>
    <row r="928" spans="1:4">
      <c r="A928" t="s">
        <v>78</v>
      </c>
      <c r="D928" t="s">
        <v>68</v>
      </c>
    </row>
    <row r="929" spans="1:4">
      <c r="A929" t="s">
        <v>79</v>
      </c>
      <c r="D929" t="s">
        <v>68</v>
      </c>
    </row>
    <row r="930" spans="1:4">
      <c r="A930" t="s">
        <v>80</v>
      </c>
      <c r="D930" t="s">
        <v>68</v>
      </c>
    </row>
    <row r="931" spans="1:4">
      <c r="A931" t="s">
        <v>81</v>
      </c>
    </row>
    <row r="932" spans="1:4">
      <c r="A932" t="s">
        <v>82</v>
      </c>
      <c r="D932" t="s">
        <v>68</v>
      </c>
    </row>
    <row r="933" spans="1:4">
      <c r="A933" t="s">
        <v>83</v>
      </c>
      <c r="D933" t="s">
        <v>68</v>
      </c>
    </row>
    <row r="934" spans="1:4">
      <c r="A934" t="s">
        <v>84</v>
      </c>
      <c r="D934" t="s">
        <v>68</v>
      </c>
    </row>
    <row r="935" spans="1:4">
      <c r="A935" t="s">
        <v>85</v>
      </c>
      <c r="D935" t="s">
        <v>68</v>
      </c>
    </row>
    <row r="936" spans="1:4">
      <c r="A936" t="s">
        <v>86</v>
      </c>
      <c r="D936" t="s">
        <v>68</v>
      </c>
    </row>
    <row r="937" spans="1:4">
      <c r="A937" t="s">
        <v>87</v>
      </c>
      <c r="D937" t="s">
        <v>68</v>
      </c>
    </row>
    <row r="938" spans="1:4">
      <c r="A938" t="s">
        <v>49</v>
      </c>
      <c r="D938" t="s">
        <v>68</v>
      </c>
    </row>
    <row r="939" spans="1:4">
      <c r="A939" t="s">
        <v>0</v>
      </c>
    </row>
    <row r="940" spans="1:4">
      <c r="A940" t="s">
        <v>41</v>
      </c>
    </row>
    <row r="941" spans="1:4">
      <c r="A941" t="s">
        <v>65</v>
      </c>
      <c r="D941" t="s">
        <v>68</v>
      </c>
    </row>
    <row r="942" spans="1:4">
      <c r="A942" t="s">
        <v>73</v>
      </c>
      <c r="D942" t="s">
        <v>68</v>
      </c>
    </row>
    <row r="943" spans="1:4">
      <c r="A943" t="s">
        <v>75</v>
      </c>
      <c r="D943" t="s">
        <v>68</v>
      </c>
    </row>
    <row r="944" spans="1:4">
      <c r="A944" t="s">
        <v>76</v>
      </c>
    </row>
    <row r="945" spans="1:4">
      <c r="A945" t="s">
        <v>77</v>
      </c>
    </row>
    <row r="946" spans="1:4">
      <c r="A946" t="s">
        <v>78</v>
      </c>
      <c r="D946" t="s">
        <v>68</v>
      </c>
    </row>
    <row r="947" spans="1:4">
      <c r="A947" t="s">
        <v>79</v>
      </c>
      <c r="D947" t="s">
        <v>68</v>
      </c>
    </row>
    <row r="948" spans="1:4">
      <c r="A948" t="s">
        <v>80</v>
      </c>
      <c r="D948" t="s">
        <v>68</v>
      </c>
    </row>
    <row r="949" spans="1:4">
      <c r="A949" t="s">
        <v>81</v>
      </c>
    </row>
    <row r="950" spans="1:4">
      <c r="A950" t="s">
        <v>82</v>
      </c>
      <c r="D950" t="s">
        <v>68</v>
      </c>
    </row>
    <row r="951" spans="1:4">
      <c r="A951" t="s">
        <v>83</v>
      </c>
      <c r="D951" t="s">
        <v>68</v>
      </c>
    </row>
    <row r="952" spans="1:4">
      <c r="A952" t="s">
        <v>84</v>
      </c>
      <c r="D952" t="s">
        <v>68</v>
      </c>
    </row>
    <row r="953" spans="1:4">
      <c r="A953" t="s">
        <v>85</v>
      </c>
      <c r="D953" t="s">
        <v>68</v>
      </c>
    </row>
    <row r="954" spans="1:4">
      <c r="A954" t="s">
        <v>86</v>
      </c>
      <c r="D954" t="s">
        <v>68</v>
      </c>
    </row>
    <row r="955" spans="1:4">
      <c r="A955" t="s">
        <v>87</v>
      </c>
      <c r="D955" t="s">
        <v>68</v>
      </c>
    </row>
    <row r="956" spans="1:4">
      <c r="A956" t="s">
        <v>49</v>
      </c>
      <c r="D956" t="s">
        <v>68</v>
      </c>
    </row>
    <row r="957" spans="1:4">
      <c r="A957" t="s">
        <v>0</v>
      </c>
    </row>
    <row r="958" spans="1:4">
      <c r="A958" t="s">
        <v>41</v>
      </c>
    </row>
    <row r="959" spans="1:4">
      <c r="A959" t="s">
        <v>65</v>
      </c>
      <c r="D959" t="s">
        <v>68</v>
      </c>
    </row>
    <row r="960" spans="1:4">
      <c r="A960" t="s">
        <v>73</v>
      </c>
      <c r="D960" t="s">
        <v>68</v>
      </c>
    </row>
    <row r="961" spans="1:4">
      <c r="A961" t="s">
        <v>75</v>
      </c>
      <c r="D961" t="s">
        <v>68</v>
      </c>
    </row>
    <row r="962" spans="1:4">
      <c r="A962" t="s">
        <v>76</v>
      </c>
    </row>
    <row r="963" spans="1:4">
      <c r="A963" t="s">
        <v>77</v>
      </c>
    </row>
    <row r="964" spans="1:4">
      <c r="A964" t="s">
        <v>78</v>
      </c>
      <c r="D964" t="s">
        <v>68</v>
      </c>
    </row>
    <row r="965" spans="1:4">
      <c r="A965" t="s">
        <v>79</v>
      </c>
      <c r="D965" t="s">
        <v>68</v>
      </c>
    </row>
    <row r="966" spans="1:4">
      <c r="A966" t="s">
        <v>80</v>
      </c>
      <c r="D966" t="s">
        <v>68</v>
      </c>
    </row>
    <row r="967" spans="1:4">
      <c r="A967" t="s">
        <v>81</v>
      </c>
    </row>
    <row r="968" spans="1:4">
      <c r="A968" t="s">
        <v>82</v>
      </c>
      <c r="D968" t="s">
        <v>68</v>
      </c>
    </row>
    <row r="969" spans="1:4">
      <c r="A969" t="s">
        <v>83</v>
      </c>
      <c r="D969" t="s">
        <v>68</v>
      </c>
    </row>
    <row r="970" spans="1:4">
      <c r="A970" t="s">
        <v>84</v>
      </c>
      <c r="D970" t="s">
        <v>68</v>
      </c>
    </row>
    <row r="971" spans="1:4">
      <c r="A971" t="s">
        <v>85</v>
      </c>
      <c r="D971" t="s">
        <v>68</v>
      </c>
    </row>
    <row r="972" spans="1:4">
      <c r="A972" t="s">
        <v>86</v>
      </c>
      <c r="D972" t="s">
        <v>68</v>
      </c>
    </row>
    <row r="973" spans="1:4">
      <c r="A973" t="s">
        <v>87</v>
      </c>
      <c r="D973" t="s">
        <v>68</v>
      </c>
    </row>
    <row r="974" spans="1:4">
      <c r="A974" t="s">
        <v>49</v>
      </c>
      <c r="D974" t="s">
        <v>68</v>
      </c>
    </row>
    <row r="975" spans="1:4">
      <c r="A975" t="s">
        <v>0</v>
      </c>
    </row>
    <row r="976" spans="1:4">
      <c r="A976" t="s">
        <v>41</v>
      </c>
    </row>
    <row r="977" spans="1:4">
      <c r="A977" t="s">
        <v>65</v>
      </c>
      <c r="D977" t="s">
        <v>68</v>
      </c>
    </row>
    <row r="978" spans="1:4">
      <c r="A978" t="s">
        <v>73</v>
      </c>
      <c r="D978" t="s">
        <v>68</v>
      </c>
    </row>
    <row r="979" spans="1:4">
      <c r="A979" t="s">
        <v>75</v>
      </c>
      <c r="D979" t="s">
        <v>68</v>
      </c>
    </row>
    <row r="980" spans="1:4">
      <c r="A980" t="s">
        <v>76</v>
      </c>
    </row>
    <row r="981" spans="1:4">
      <c r="A981" t="s">
        <v>77</v>
      </c>
    </row>
    <row r="982" spans="1:4">
      <c r="A982" t="s">
        <v>78</v>
      </c>
      <c r="D982" t="s">
        <v>68</v>
      </c>
    </row>
    <row r="983" spans="1:4">
      <c r="A983" t="s">
        <v>79</v>
      </c>
      <c r="D983" t="s">
        <v>68</v>
      </c>
    </row>
    <row r="984" spans="1:4">
      <c r="A984" t="s">
        <v>80</v>
      </c>
      <c r="D984" t="s">
        <v>68</v>
      </c>
    </row>
    <row r="985" spans="1:4">
      <c r="A985" t="s">
        <v>81</v>
      </c>
    </row>
    <row r="986" spans="1:4">
      <c r="A986" t="s">
        <v>82</v>
      </c>
      <c r="D986" t="s">
        <v>68</v>
      </c>
    </row>
    <row r="987" spans="1:4">
      <c r="A987" t="s">
        <v>83</v>
      </c>
      <c r="D987" t="s">
        <v>68</v>
      </c>
    </row>
    <row r="988" spans="1:4">
      <c r="A988" t="s">
        <v>84</v>
      </c>
      <c r="D988" t="s">
        <v>68</v>
      </c>
    </row>
    <row r="989" spans="1:4">
      <c r="A989" t="s">
        <v>85</v>
      </c>
      <c r="D989" t="s">
        <v>68</v>
      </c>
    </row>
    <row r="990" spans="1:4">
      <c r="A990" t="s">
        <v>86</v>
      </c>
      <c r="D990" t="s">
        <v>68</v>
      </c>
    </row>
    <row r="991" spans="1:4">
      <c r="A991" t="s">
        <v>87</v>
      </c>
      <c r="D991" t="s">
        <v>68</v>
      </c>
    </row>
    <row r="992" spans="1:4">
      <c r="A992" t="s">
        <v>49</v>
      </c>
      <c r="D992" t="s">
        <v>68</v>
      </c>
    </row>
    <row r="993" spans="1:4">
      <c r="A993" t="s">
        <v>0</v>
      </c>
    </row>
    <row r="994" spans="1:4">
      <c r="A994" t="s">
        <v>41</v>
      </c>
    </row>
    <row r="995" spans="1:4">
      <c r="A995" t="s">
        <v>65</v>
      </c>
      <c r="D995" t="s">
        <v>68</v>
      </c>
    </row>
    <row r="996" spans="1:4">
      <c r="A996" t="s">
        <v>73</v>
      </c>
      <c r="D996" t="s">
        <v>68</v>
      </c>
    </row>
    <row r="997" spans="1:4">
      <c r="A997" t="s">
        <v>75</v>
      </c>
      <c r="D997" t="s">
        <v>68</v>
      </c>
    </row>
    <row r="998" spans="1:4">
      <c r="A998" t="s">
        <v>76</v>
      </c>
    </row>
    <row r="999" spans="1:4">
      <c r="A999" t="s">
        <v>77</v>
      </c>
    </row>
    <row r="1000" spans="1:4">
      <c r="A1000" t="s">
        <v>78</v>
      </c>
      <c r="D1000" t="s">
        <v>68</v>
      </c>
    </row>
    <row r="1001" spans="1:4">
      <c r="A1001" t="s">
        <v>79</v>
      </c>
      <c r="D1001" t="s">
        <v>68</v>
      </c>
    </row>
    <row r="1002" spans="1:4">
      <c r="A1002" t="s">
        <v>80</v>
      </c>
      <c r="D1002" t="s">
        <v>68</v>
      </c>
    </row>
    <row r="1003" spans="1:4">
      <c r="A1003" t="s">
        <v>81</v>
      </c>
    </row>
    <row r="1004" spans="1:4">
      <c r="A1004" t="s">
        <v>82</v>
      </c>
      <c r="D1004" t="s">
        <v>68</v>
      </c>
    </row>
    <row r="1005" spans="1:4">
      <c r="A1005" t="s">
        <v>83</v>
      </c>
      <c r="D1005" t="s">
        <v>68</v>
      </c>
    </row>
    <row r="1006" spans="1:4">
      <c r="A1006" t="s">
        <v>84</v>
      </c>
      <c r="D1006" t="s">
        <v>68</v>
      </c>
    </row>
    <row r="1007" spans="1:4">
      <c r="A1007" t="s">
        <v>85</v>
      </c>
      <c r="D1007" t="s">
        <v>68</v>
      </c>
    </row>
    <row r="1008" spans="1:4">
      <c r="A1008" t="s">
        <v>86</v>
      </c>
      <c r="D1008" t="s">
        <v>68</v>
      </c>
    </row>
    <row r="1009" spans="1:4">
      <c r="A1009" t="s">
        <v>87</v>
      </c>
      <c r="D1009" t="s">
        <v>68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 enableFormatConditionsCalculation="0"/>
  <dimension ref="A1:A56"/>
  <sheetViews>
    <sheetView workbookViewId="0">
      <selection activeCell="E15" sqref="E15"/>
    </sheetView>
  </sheetViews>
  <sheetFormatPr baseColWidth="10" defaultRowHeight="15" x14ac:dyDescent="0"/>
  <cols>
    <col min="1" max="1" width="53.6640625" bestFit="1" customWidth="1"/>
  </cols>
  <sheetData>
    <row r="1" spans="1:1">
      <c r="A1" t="s">
        <v>231</v>
      </c>
    </row>
    <row r="2" spans="1:1">
      <c r="A2" t="s">
        <v>263</v>
      </c>
    </row>
    <row r="3" spans="1:1">
      <c r="A3" t="s">
        <v>232</v>
      </c>
    </row>
    <row r="4" spans="1:1">
      <c r="A4" t="s">
        <v>233</v>
      </c>
    </row>
    <row r="5" spans="1:1">
      <c r="A5" t="s">
        <v>234</v>
      </c>
    </row>
    <row r="6" spans="1:1">
      <c r="A6" t="s">
        <v>235</v>
      </c>
    </row>
    <row r="7" spans="1:1">
      <c r="A7" t="s">
        <v>236</v>
      </c>
    </row>
    <row r="8" spans="1:1">
      <c r="A8" t="s">
        <v>237</v>
      </c>
    </row>
    <row r="9" spans="1:1">
      <c r="A9" t="s">
        <v>229</v>
      </c>
    </row>
    <row r="10" spans="1:1">
      <c r="A10" t="s">
        <v>238</v>
      </c>
    </row>
    <row r="11" spans="1:1">
      <c r="A11" t="s">
        <v>239</v>
      </c>
    </row>
    <row r="12" spans="1:1">
      <c r="A12" t="s">
        <v>240</v>
      </c>
    </row>
    <row r="13" spans="1:1">
      <c r="A13" t="s">
        <v>241</v>
      </c>
    </row>
    <row r="14" spans="1:1">
      <c r="A14" t="s">
        <v>36</v>
      </c>
    </row>
    <row r="15" spans="1:1">
      <c r="A15" t="s">
        <v>242</v>
      </c>
    </row>
    <row r="16" spans="1:1">
      <c r="A16" t="s">
        <v>243</v>
      </c>
    </row>
    <row r="17" spans="1:1">
      <c r="A17" t="s">
        <v>244</v>
      </c>
    </row>
    <row r="18" spans="1:1">
      <c r="A18" t="s">
        <v>245</v>
      </c>
    </row>
    <row r="19" spans="1:1">
      <c r="A19" t="s">
        <v>246</v>
      </c>
    </row>
    <row r="20" spans="1:1">
      <c r="A20" t="s">
        <v>247</v>
      </c>
    </row>
    <row r="21" spans="1:1">
      <c r="A21" t="s">
        <v>248</v>
      </c>
    </row>
    <row r="22" spans="1:1">
      <c r="A22" t="s">
        <v>249</v>
      </c>
    </row>
    <row r="23" spans="1:1">
      <c r="A23" t="s">
        <v>250</v>
      </c>
    </row>
    <row r="24" spans="1:1">
      <c r="A24" t="s">
        <v>251</v>
      </c>
    </row>
    <row r="25" spans="1:1">
      <c r="A25" t="s">
        <v>252</v>
      </c>
    </row>
    <row r="26" spans="1:1">
      <c r="A26" t="s">
        <v>253</v>
      </c>
    </row>
    <row r="27" spans="1:1">
      <c r="A27" t="s">
        <v>254</v>
      </c>
    </row>
    <row r="28" spans="1:1">
      <c r="A28" t="s">
        <v>255</v>
      </c>
    </row>
    <row r="29" spans="1:1">
      <c r="A29" t="s">
        <v>256</v>
      </c>
    </row>
    <row r="30" spans="1:1">
      <c r="A30" t="s">
        <v>257</v>
      </c>
    </row>
    <row r="31" spans="1:1">
      <c r="A31" t="s">
        <v>258</v>
      </c>
    </row>
    <row r="32" spans="1:1">
      <c r="A32" t="s">
        <v>259</v>
      </c>
    </row>
    <row r="33" spans="1:1">
      <c r="A33" t="s">
        <v>260</v>
      </c>
    </row>
    <row r="34" spans="1:1">
      <c r="A34" t="s">
        <v>261</v>
      </c>
    </row>
    <row r="35" spans="1:1">
      <c r="A35" t="s">
        <v>262</v>
      </c>
    </row>
    <row r="36" spans="1:1">
      <c r="A36" t="s">
        <v>264</v>
      </c>
    </row>
    <row r="37" spans="1:1">
      <c r="A37" t="s">
        <v>265</v>
      </c>
    </row>
    <row r="38" spans="1:1">
      <c r="A38" t="s">
        <v>266</v>
      </c>
    </row>
    <row r="39" spans="1:1">
      <c r="A39" t="s">
        <v>267</v>
      </c>
    </row>
    <row r="40" spans="1:1">
      <c r="A40" t="s">
        <v>268</v>
      </c>
    </row>
    <row r="41" spans="1:1">
      <c r="A41" t="s">
        <v>269</v>
      </c>
    </row>
    <row r="42" spans="1:1">
      <c r="A42" t="s">
        <v>270</v>
      </c>
    </row>
    <row r="43" spans="1:1">
      <c r="A43" t="s">
        <v>271</v>
      </c>
    </row>
    <row r="44" spans="1:1">
      <c r="A44" t="s">
        <v>272</v>
      </c>
    </row>
    <row r="45" spans="1:1">
      <c r="A45" t="s">
        <v>273</v>
      </c>
    </row>
    <row r="46" spans="1:1">
      <c r="A46" t="s">
        <v>274</v>
      </c>
    </row>
    <row r="47" spans="1:1">
      <c r="A47" t="s">
        <v>275</v>
      </c>
    </row>
    <row r="48" spans="1:1">
      <c r="A48" t="s">
        <v>276</v>
      </c>
    </row>
    <row r="49" spans="1:1">
      <c r="A49" t="s">
        <v>277</v>
      </c>
    </row>
    <row r="50" spans="1:1">
      <c r="A50" t="s">
        <v>278</v>
      </c>
    </row>
    <row r="51" spans="1:1">
      <c r="A51" t="s">
        <v>317</v>
      </c>
    </row>
    <row r="52" spans="1:1">
      <c r="A52" t="s">
        <v>279</v>
      </c>
    </row>
    <row r="53" spans="1:1">
      <c r="A53" t="s">
        <v>280</v>
      </c>
    </row>
    <row r="54" spans="1:1">
      <c r="A54" t="s">
        <v>281</v>
      </c>
    </row>
    <row r="55" spans="1:1">
      <c r="A55" t="s">
        <v>282</v>
      </c>
    </row>
    <row r="56" spans="1:1">
      <c r="A56" t="s">
        <v>283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 enableFormatConditionsCalculation="0"/>
  <dimension ref="B1:B19"/>
  <sheetViews>
    <sheetView workbookViewId="0">
      <selection activeCell="B29" sqref="B29"/>
    </sheetView>
  </sheetViews>
  <sheetFormatPr baseColWidth="10" defaultRowHeight="15" x14ac:dyDescent="0"/>
  <cols>
    <col min="2" max="2" width="137.5" bestFit="1" customWidth="1"/>
  </cols>
  <sheetData>
    <row r="1" spans="2:2">
      <c r="B1" t="s">
        <v>11</v>
      </c>
    </row>
    <row r="2" spans="2:2">
      <c r="B2" t="s">
        <v>64</v>
      </c>
    </row>
    <row r="3" spans="2:2">
      <c r="B3" t="s">
        <v>12</v>
      </c>
    </row>
    <row r="4" spans="2:2">
      <c r="B4" t="s">
        <v>58</v>
      </c>
    </row>
    <row r="5" spans="2:2">
      <c r="B5" t="s">
        <v>64</v>
      </c>
    </row>
    <row r="6" spans="2:2">
      <c r="B6" t="s">
        <v>91</v>
      </c>
    </row>
    <row r="7" spans="2:2">
      <c r="B7" t="s">
        <v>135</v>
      </c>
    </row>
    <row r="8" spans="2:2">
      <c r="B8" t="s">
        <v>135</v>
      </c>
    </row>
    <row r="9" spans="2:2">
      <c r="B9" t="s">
        <v>162</v>
      </c>
    </row>
    <row r="10" spans="2:2">
      <c r="B10" t="s">
        <v>175</v>
      </c>
    </row>
    <row r="11" spans="2:2">
      <c r="B11" t="s">
        <v>178</v>
      </c>
    </row>
    <row r="12" spans="2:2">
      <c r="B12" t="s">
        <v>64</v>
      </c>
    </row>
    <row r="13" spans="2:2">
      <c r="B13" t="s">
        <v>193</v>
      </c>
    </row>
    <row r="14" spans="2:2">
      <c r="B14" t="s">
        <v>183</v>
      </c>
    </row>
    <row r="15" spans="2:2">
      <c r="B15" t="s">
        <v>209</v>
      </c>
    </row>
    <row r="16" spans="2:2">
      <c r="B16" t="s">
        <v>64</v>
      </c>
    </row>
    <row r="17" spans="2:2">
      <c r="B17" t="s">
        <v>91</v>
      </c>
    </row>
    <row r="18" spans="2:2">
      <c r="B18" t="s">
        <v>217</v>
      </c>
    </row>
    <row r="19" spans="2:2">
      <c r="B19" t="s">
        <v>91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Instrucciones</vt:lpstr>
      <vt:lpstr>Normativa DEA</vt:lpstr>
      <vt:lpstr>Sector</vt:lpstr>
      <vt:lpstr>hoja4</vt:lpstr>
      <vt:lpstr>Hoja1</vt:lpstr>
      <vt:lpstr>Hoja2</vt:lpstr>
      <vt:lpstr>Hoja3</vt:lpstr>
      <vt:lpstr>Hoja5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jerez</dc:creator>
  <cp:lastModifiedBy>daniel jerez</cp:lastModifiedBy>
  <dcterms:created xsi:type="dcterms:W3CDTF">2016-03-17T09:25:48Z</dcterms:created>
  <dcterms:modified xsi:type="dcterms:W3CDTF">2017-10-19T07:27:10Z</dcterms:modified>
</cp:coreProperties>
</file>